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M:\上下水道係\◇照会・通知・回答◇\R7年度メール回答等\〆R8.2.9【県市町村課】公営企業に係る経営比較分析表の分析について\"/>
    </mc:Choice>
  </mc:AlternateContent>
  <xr:revisionPtr revIDLastSave="0" documentId="13_ncr:1_{6F028155-2FA7-4045-A5DF-50BB67D6899E}" xr6:coauthVersionLast="47" xr6:coauthVersionMax="47" xr10:uidLastSave="{00000000-0000-0000-0000-000000000000}"/>
  <workbookProtection workbookAlgorithmName="SHA-512" workbookHashValue="PTjvxb+ZFViIx5WG6+Z9dBmvUsxtdorafT2mWbwv7vVup3Ieh1axQ9HKqWIpftbeiBW/t68+5mA7flnUY9KkQg==" workbookSaltValue="KCcvtYz67CIZ2c6VHDkSuQ==" workbookSpinCount="100000" lockStructure="1"/>
  <bookViews>
    <workbookView xWindow="-120" yWindow="-120" windowWidth="20730" windowHeight="1104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M85" i="4" s="1"/>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BB10" i="4" s="1"/>
  <c r="V6" i="5"/>
  <c r="AT10" i="4" s="1"/>
  <c r="U6" i="5"/>
  <c r="AL10" i="4" s="1"/>
  <c r="T6" i="5"/>
  <c r="BB8" i="4" s="1"/>
  <c r="S6" i="5"/>
  <c r="R6" i="5"/>
  <c r="AL8" i="4" s="1"/>
  <c r="Q6" i="5"/>
  <c r="P6" i="5"/>
  <c r="P10" i="4" s="1"/>
  <c r="O6" i="5"/>
  <c r="N6" i="5"/>
  <c r="B10" i="4" s="1"/>
  <c r="M6" i="5"/>
  <c r="AD8" i="4" s="1"/>
  <c r="L6" i="5"/>
  <c r="W8" i="4" s="1"/>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J85" i="4"/>
  <c r="H85" i="4"/>
  <c r="F85" i="4"/>
  <c r="W10" i="4"/>
  <c r="I10" i="4"/>
  <c r="AT8" i="4"/>
  <c r="P8" i="4"/>
  <c r="I8" i="4"/>
  <c r="B8" i="4"/>
  <c r="B6" i="4"/>
</calcChain>
</file>

<file path=xl/sharedStrings.xml><?xml version="1.0" encoding="utf-8"?>
<sst xmlns="http://schemas.openxmlformats.org/spreadsheetml/2006/main" count="228" uniqueCount="113">
  <si>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</si>
  <si>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</si>
  <si>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</si>
  <si>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</si>
  <si>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</si>
  <si>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</si>
  <si>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</si>
  <si>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</si>
  <si>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</si>
  <si>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</si>
  <si>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</si>
  <si>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</si>
  <si>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</si>
  <si>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</si>
  <si>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</si>
  <si>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</si>
  <si>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</si>
  <si>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</si>
  <si>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</si>
  <si>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</si>
  <si>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</si>
  <si>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</si>
  <si>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</si>
  <si>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</si>
  <si>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</si>
  <si>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</si>
  <si>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</si>
  <si>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</si>
  <si>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</si>
  <si>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</si>
  <si>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</si>
  <si>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</si>
  <si>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</si>
  <si>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</si>
  <si>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</si>
  <si>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</si>
  <si>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</si>
  <si>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</si>
  <si>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</si>
  <si>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</si>
  <si>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</si>
  <si>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</si>
  <si>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</si>
  <si>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</si>
  <si>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</si>
  <si>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</si>
  <si>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</si>
  <si>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</si>
  <si>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</si>
  <si>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</si>
  <si>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</si>
  <si>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</si>
  <si>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</si>
  <si>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</si>
  <si>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</si>
  <si>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</si>
  <si>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</si>
  <si>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</si>
  <si>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</si>
  <si>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</si>
  <si>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</si>
  <si>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</si>
  <si>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</si>
  <si>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</si>
  <si>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</si>
  <si>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</si>
  <si>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</si>
  <si>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</si>
  <si>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</si>
  <si>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</si>
  <si>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</si>
  <si>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</si>
  <si>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</si>
  <si>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</si>
  <si>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</si>
  <si>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</si>
  <si>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</si>
  <si>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</si>
  <si>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</si>
  <si>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</si>
  <si>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</si>
  <si>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</si>
  <si>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</si>
  <si>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</si>
  <si>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</si>
  <si>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</si>
  <si>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</si>
  <si>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</si>
  <si>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</si>
  <si>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</si>
  <si>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</si>
  <si>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</si>
  <si>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</si>
  <si>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神奈川県　松田町</t>
  </si>
  <si>
    <t>法適用</t>
  </si>
  <si>
    <t>水道事業</t>
  </si>
  <si>
    <t>末端給水事業</t>
  </si>
  <si>
    <t>A8</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</si>
  <si>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</si>
  <si>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</si>
  <si>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</si>
  <si>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</si>
  <si>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</si>
  <si>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</si>
  <si>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</si>
  <si>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</si>
  <si>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</si>
  <si>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</si>
  <si>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</si>
  <si>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</si>
  <si>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管路の更新は、開発に伴う小規模な敷設替えに留まっており、大規模な本管の更新は、耐震化の優先度などを考慮し、計画的に実施していきます。
　今後更新時期を迎える施設は、費用が高額となる施設も多く、毎年度、高額の更新費用が必要となります。
　施設ごとの利用率などを鑑み、効率性と合理性を持った施設更新を行う必要があります。</t>
    <phoneticPr fontId="4"/>
  </si>
  <si>
    <t>　給水人口の減少や節水家電の普及などによる使用料収入の減少により、将来的な施設更新の財源確保の見通しが立てにくい状況が続いており、現状のままでは起債に頼った施設更新にならざるを得ない状況です。
　また、本年度より経常収支比率も100％を下回ったことからも、喫緊の課題として料金改定に向けた手続きを実施し、安定した経常収支比率と料金回収率の達成、管路更新の推進を目指すことが重要と考えています。</t>
    <rPh sb="101" eb="102">
      <t>ホン</t>
    </rPh>
    <rPh sb="102" eb="104">
      <t>ネンド</t>
    </rPh>
    <rPh sb="106" eb="112">
      <t>ケイジョウシュウシヒリツ</t>
    </rPh>
    <rPh sb="118" eb="120">
      <t>シタマワ</t>
    </rPh>
    <rPh sb="128" eb="130">
      <t>キッキン</t>
    </rPh>
    <rPh sb="131" eb="133">
      <t>カダイ</t>
    </rPh>
    <rPh sb="141" eb="142">
      <t>ム</t>
    </rPh>
    <rPh sb="144" eb="146">
      <t>テツヅ</t>
    </rPh>
    <rPh sb="148" eb="150">
      <t>ジッシ</t>
    </rPh>
    <phoneticPr fontId="4"/>
  </si>
  <si>
    <t>　前年度まで経常収支比率は100％超えを維持してきましたが、動力費に係る電気代の高騰等の影響もあり平均値を下回る98.61％となりました。
　累積欠損金比率は引き続き０％であり、過年度留保資金等により補填ができています。
　しかしながら、料金回収率は100％を下回り続けていることから、使用料の改定に向けた各種手続きを進めています。
　また、施設利用率の低い状況が続いていることから、効率性の観点により、施設更新時等の機会にダウンサイジングを検討するなど、将来予測も踏まえた分析を基に更新を図る必要があります。</t>
    <rPh sb="1" eb="4">
      <t>ゼンネンド</t>
    </rPh>
    <rPh sb="20" eb="22">
      <t>イジ</t>
    </rPh>
    <rPh sb="30" eb="33">
      <t>ドウリョクヒ</t>
    </rPh>
    <rPh sb="34" eb="35">
      <t>カカ</t>
    </rPh>
    <rPh sb="36" eb="39">
      <t>デンキダイ</t>
    </rPh>
    <rPh sb="40" eb="42">
      <t>コウトウ</t>
    </rPh>
    <rPh sb="42" eb="43">
      <t>ナド</t>
    </rPh>
    <rPh sb="44" eb="46">
      <t>エイキョウ</t>
    </rPh>
    <rPh sb="49" eb="52">
      <t>ヘイキンチ</t>
    </rPh>
    <rPh sb="53" eb="55">
      <t>シタマワ</t>
    </rPh>
    <rPh sb="79" eb="80">
      <t>ヒ</t>
    </rPh>
    <rPh sb="81" eb="82">
      <t>ツヅ</t>
    </rPh>
    <rPh sb="89" eb="92">
      <t>カネンド</t>
    </rPh>
    <rPh sb="92" eb="96">
      <t>リュウホシキン</t>
    </rPh>
    <rPh sb="96" eb="97">
      <t>ナド</t>
    </rPh>
    <rPh sb="100" eb="102">
      <t>ホテン</t>
    </rPh>
    <rPh sb="147" eb="149">
      <t>カイテイ</t>
    </rPh>
    <rPh sb="150" eb="151">
      <t>ム</t>
    </rPh>
    <rPh sb="153" eb="155">
      <t>カクシュ</t>
    </rPh>
    <rPh sb="155" eb="157">
      <t>テツヅ</t>
    </rPh>
    <rPh sb="159" eb="160">
      <t>スス</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</si>
</sst>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9C9-4738-8459-0AA74F5DC7C6}"/>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0.4</c:v>
                </c:pt>
                <c:pt idx="1">
                  <c:v>0.36</c:v>
                </c:pt>
                <c:pt idx="2">
                  <c:v>0.56999999999999995</c:v>
                </c:pt>
                <c:pt idx="3">
                  <c:v>0.56000000000000005</c:v>
                </c:pt>
                <c:pt idx="4">
                  <c:v>0.54</c:v>
                </c:pt>
              </c:numCache>
            </c:numRef>
          </c:val>
          <c:smooth val="0"/>
          <c:extLst>
            <c:ext xmlns:c16="http://schemas.microsoft.com/office/drawing/2014/chart" uri="{C3380CC4-5D6E-409C-BE32-E72D297353CC}">
              <c16:uniqueId val="{00000001-A9C9-4738-8459-0AA74F5DC7C6}"/>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43</c:v>
                </c:pt>
                <c:pt idx="1">
                  <c:v>41.4</c:v>
                </c:pt>
                <c:pt idx="2">
                  <c:v>40.479999999999997</c:v>
                </c:pt>
                <c:pt idx="3">
                  <c:v>40.21</c:v>
                </c:pt>
                <c:pt idx="4">
                  <c:v>39.71</c:v>
                </c:pt>
              </c:numCache>
            </c:numRef>
          </c:val>
          <c:extLst>
            <c:ext xmlns:c16="http://schemas.microsoft.com/office/drawing/2014/chart" uri="{C3380CC4-5D6E-409C-BE32-E72D297353CC}">
              <c16:uniqueId val="{00000000-5EE2-4E8E-9549-31FBB14EDFC0}"/>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49.38</c:v>
                </c:pt>
                <c:pt idx="1">
                  <c:v>50.09</c:v>
                </c:pt>
                <c:pt idx="2">
                  <c:v>50.1</c:v>
                </c:pt>
                <c:pt idx="3">
                  <c:v>49.76</c:v>
                </c:pt>
                <c:pt idx="4">
                  <c:v>49.74</c:v>
                </c:pt>
              </c:numCache>
            </c:numRef>
          </c:val>
          <c:smooth val="0"/>
          <c:extLst>
            <c:ext xmlns:c16="http://schemas.microsoft.com/office/drawing/2014/chart" uri="{C3380CC4-5D6E-409C-BE32-E72D297353CC}">
              <c16:uniqueId val="{00000001-5EE2-4E8E-9549-31FBB14EDFC0}"/>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90.91</c:v>
                </c:pt>
                <c:pt idx="1">
                  <c:v>90.91</c:v>
                </c:pt>
                <c:pt idx="2">
                  <c:v>90.91</c:v>
                </c:pt>
                <c:pt idx="3">
                  <c:v>90.91</c:v>
                </c:pt>
                <c:pt idx="4">
                  <c:v>90.77</c:v>
                </c:pt>
              </c:numCache>
            </c:numRef>
          </c:val>
          <c:extLst>
            <c:ext xmlns:c16="http://schemas.microsoft.com/office/drawing/2014/chart" uri="{C3380CC4-5D6E-409C-BE32-E72D297353CC}">
              <c16:uniqueId val="{00000000-3DB3-4EAD-B4C0-8F2305165F39}"/>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78.010000000000005</c:v>
                </c:pt>
                <c:pt idx="1">
                  <c:v>77.599999999999994</c:v>
                </c:pt>
                <c:pt idx="2">
                  <c:v>77.3</c:v>
                </c:pt>
                <c:pt idx="3">
                  <c:v>76.64</c:v>
                </c:pt>
                <c:pt idx="4">
                  <c:v>75.37</c:v>
                </c:pt>
              </c:numCache>
            </c:numRef>
          </c:val>
          <c:smooth val="0"/>
          <c:extLst>
            <c:ext xmlns:c16="http://schemas.microsoft.com/office/drawing/2014/chart" uri="{C3380CC4-5D6E-409C-BE32-E72D297353CC}">
              <c16:uniqueId val="{00000001-3DB3-4EAD-B4C0-8F2305165F39}"/>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107.36</c:v>
                </c:pt>
                <c:pt idx="1">
                  <c:v>108.15</c:v>
                </c:pt>
                <c:pt idx="2">
                  <c:v>103.08</c:v>
                </c:pt>
                <c:pt idx="3">
                  <c:v>109.38</c:v>
                </c:pt>
                <c:pt idx="4">
                  <c:v>98.61</c:v>
                </c:pt>
              </c:numCache>
            </c:numRef>
          </c:val>
          <c:extLst>
            <c:ext xmlns:c16="http://schemas.microsoft.com/office/drawing/2014/chart" uri="{C3380CC4-5D6E-409C-BE32-E72D297353CC}">
              <c16:uniqueId val="{00000000-A3D7-400C-A7E6-2A2D26C12556}"/>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105.34</c:v>
                </c:pt>
                <c:pt idx="1">
                  <c:v>105.77</c:v>
                </c:pt>
                <c:pt idx="2">
                  <c:v>104.82</c:v>
                </c:pt>
                <c:pt idx="3">
                  <c:v>106.46</c:v>
                </c:pt>
                <c:pt idx="4">
                  <c:v>103.41</c:v>
                </c:pt>
              </c:numCache>
            </c:numRef>
          </c:val>
          <c:smooth val="0"/>
          <c:extLst>
            <c:ext xmlns:c16="http://schemas.microsoft.com/office/drawing/2014/chart" uri="{C3380CC4-5D6E-409C-BE32-E72D297353CC}">
              <c16:uniqueId val="{00000001-A3D7-400C-A7E6-2A2D26C12556}"/>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57.01</c:v>
                </c:pt>
                <c:pt idx="1">
                  <c:v>59.1</c:v>
                </c:pt>
                <c:pt idx="2">
                  <c:v>60.89</c:v>
                </c:pt>
                <c:pt idx="3">
                  <c:v>60.54</c:v>
                </c:pt>
                <c:pt idx="4">
                  <c:v>60.48</c:v>
                </c:pt>
              </c:numCache>
            </c:numRef>
          </c:val>
          <c:extLst>
            <c:ext xmlns:c16="http://schemas.microsoft.com/office/drawing/2014/chart" uri="{C3380CC4-5D6E-409C-BE32-E72D297353CC}">
              <c16:uniqueId val="{00000000-0F09-45DD-A519-B6CA698D34C6}"/>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47.5</c:v>
                </c:pt>
                <c:pt idx="1">
                  <c:v>48.41</c:v>
                </c:pt>
                <c:pt idx="2">
                  <c:v>50.02</c:v>
                </c:pt>
                <c:pt idx="3">
                  <c:v>51.38</c:v>
                </c:pt>
                <c:pt idx="4">
                  <c:v>52.3</c:v>
                </c:pt>
              </c:numCache>
            </c:numRef>
          </c:val>
          <c:smooth val="0"/>
          <c:extLst>
            <c:ext xmlns:c16="http://schemas.microsoft.com/office/drawing/2014/chart" uri="{C3380CC4-5D6E-409C-BE32-E72D297353CC}">
              <c16:uniqueId val="{00000001-0F09-45DD-A519-B6CA698D34C6}"/>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C5D-4F0D-8A1E-0D351F1459F9}"/>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17.399999999999999</c:v>
                </c:pt>
                <c:pt idx="1">
                  <c:v>18.64</c:v>
                </c:pt>
                <c:pt idx="2">
                  <c:v>19.510000000000002</c:v>
                </c:pt>
                <c:pt idx="3">
                  <c:v>21.6</c:v>
                </c:pt>
                <c:pt idx="4">
                  <c:v>23.36</c:v>
                </c:pt>
              </c:numCache>
            </c:numRef>
          </c:val>
          <c:smooth val="0"/>
          <c:extLst>
            <c:ext xmlns:c16="http://schemas.microsoft.com/office/drawing/2014/chart" uri="{C3380CC4-5D6E-409C-BE32-E72D297353CC}">
              <c16:uniqueId val="{00000001-4C5D-4F0D-8A1E-0D351F1459F9}"/>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9A3-4AF7-80C0-C9EE54DBFB7A}"/>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24.04</c:v>
                </c:pt>
                <c:pt idx="1">
                  <c:v>28.03</c:v>
                </c:pt>
                <c:pt idx="2">
                  <c:v>26.73</c:v>
                </c:pt>
                <c:pt idx="3">
                  <c:v>27.85</c:v>
                </c:pt>
                <c:pt idx="4">
                  <c:v>28</c:v>
                </c:pt>
              </c:numCache>
            </c:numRef>
          </c:val>
          <c:smooth val="0"/>
          <c:extLst>
            <c:ext xmlns:c16="http://schemas.microsoft.com/office/drawing/2014/chart" uri="{C3380CC4-5D6E-409C-BE32-E72D297353CC}">
              <c16:uniqueId val="{00000001-79A3-4AF7-80C0-C9EE54DBFB7A}"/>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1229.19</c:v>
                </c:pt>
                <c:pt idx="1">
                  <c:v>1622.56</c:v>
                </c:pt>
                <c:pt idx="2">
                  <c:v>1226.1400000000001</c:v>
                </c:pt>
                <c:pt idx="3">
                  <c:v>803.08</c:v>
                </c:pt>
                <c:pt idx="4">
                  <c:v>922.39</c:v>
                </c:pt>
              </c:numCache>
            </c:numRef>
          </c:val>
          <c:extLst>
            <c:ext xmlns:c16="http://schemas.microsoft.com/office/drawing/2014/chart" uri="{C3380CC4-5D6E-409C-BE32-E72D297353CC}">
              <c16:uniqueId val="{00000000-1762-4C1E-A776-9A06117147CA}"/>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305.08</c:v>
                </c:pt>
                <c:pt idx="1">
                  <c:v>305.33999999999997</c:v>
                </c:pt>
                <c:pt idx="2">
                  <c:v>310.01</c:v>
                </c:pt>
                <c:pt idx="3">
                  <c:v>311.12</c:v>
                </c:pt>
                <c:pt idx="4">
                  <c:v>293.51</c:v>
                </c:pt>
              </c:numCache>
            </c:numRef>
          </c:val>
          <c:smooth val="0"/>
          <c:extLst>
            <c:ext xmlns:c16="http://schemas.microsoft.com/office/drawing/2014/chart" uri="{C3380CC4-5D6E-409C-BE32-E72D297353CC}">
              <c16:uniqueId val="{00000001-1762-4C1E-A776-9A06117147CA}"/>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222.63</c:v>
                </c:pt>
                <c:pt idx="1">
                  <c:v>238.11</c:v>
                </c:pt>
                <c:pt idx="2">
                  <c:v>253.7</c:v>
                </c:pt>
                <c:pt idx="3">
                  <c:v>260.55</c:v>
                </c:pt>
                <c:pt idx="4">
                  <c:v>291.76</c:v>
                </c:pt>
              </c:numCache>
            </c:numRef>
          </c:val>
          <c:extLst>
            <c:ext xmlns:c16="http://schemas.microsoft.com/office/drawing/2014/chart" uri="{C3380CC4-5D6E-409C-BE32-E72D297353CC}">
              <c16:uniqueId val="{00000000-D49E-4C47-8900-0DE22C268216}"/>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585.59</c:v>
                </c:pt>
                <c:pt idx="1">
                  <c:v>561.34</c:v>
                </c:pt>
                <c:pt idx="2">
                  <c:v>538.33000000000004</c:v>
                </c:pt>
                <c:pt idx="3">
                  <c:v>515.14</c:v>
                </c:pt>
                <c:pt idx="4">
                  <c:v>498.34</c:v>
                </c:pt>
              </c:numCache>
            </c:numRef>
          </c:val>
          <c:smooth val="0"/>
          <c:extLst>
            <c:ext xmlns:c16="http://schemas.microsoft.com/office/drawing/2014/chart" uri="{C3380CC4-5D6E-409C-BE32-E72D297353CC}">
              <c16:uniqueId val="{00000001-D49E-4C47-8900-0DE22C268216}"/>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94.52</c:v>
                </c:pt>
                <c:pt idx="1">
                  <c:v>81.790000000000006</c:v>
                </c:pt>
                <c:pt idx="2">
                  <c:v>73.62</c:v>
                </c:pt>
                <c:pt idx="3">
                  <c:v>88.54</c:v>
                </c:pt>
                <c:pt idx="4">
                  <c:v>80.459999999999994</c:v>
                </c:pt>
              </c:numCache>
            </c:numRef>
          </c:val>
          <c:extLst>
            <c:ext xmlns:c16="http://schemas.microsoft.com/office/drawing/2014/chart" uri="{C3380CC4-5D6E-409C-BE32-E72D297353CC}">
              <c16:uniqueId val="{00000000-A72A-4D30-9E5A-DE086105BBD3}"/>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82.78</c:v>
                </c:pt>
                <c:pt idx="1">
                  <c:v>84.82</c:v>
                </c:pt>
                <c:pt idx="2">
                  <c:v>82.29</c:v>
                </c:pt>
                <c:pt idx="3">
                  <c:v>84.16</c:v>
                </c:pt>
                <c:pt idx="4">
                  <c:v>81.45</c:v>
                </c:pt>
              </c:numCache>
            </c:numRef>
          </c:val>
          <c:smooth val="0"/>
          <c:extLst>
            <c:ext xmlns:c16="http://schemas.microsoft.com/office/drawing/2014/chart" uri="{C3380CC4-5D6E-409C-BE32-E72D297353CC}">
              <c16:uniqueId val="{00000001-A72A-4D30-9E5A-DE086105BBD3}"/>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88.55</c:v>
                </c:pt>
                <c:pt idx="1">
                  <c:v>90.88</c:v>
                </c:pt>
                <c:pt idx="2">
                  <c:v>100.3</c:v>
                </c:pt>
                <c:pt idx="3">
                  <c:v>96.03</c:v>
                </c:pt>
                <c:pt idx="4">
                  <c:v>106.04</c:v>
                </c:pt>
              </c:numCache>
            </c:numRef>
          </c:val>
          <c:extLst>
            <c:ext xmlns:c16="http://schemas.microsoft.com/office/drawing/2014/chart" uri="{C3380CC4-5D6E-409C-BE32-E72D297353CC}">
              <c16:uniqueId val="{00000000-2038-4A6F-8451-4FD144B12598}"/>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225.09</c:v>
                </c:pt>
                <c:pt idx="1">
                  <c:v>224.82</c:v>
                </c:pt>
                <c:pt idx="2">
                  <c:v>230.85</c:v>
                </c:pt>
                <c:pt idx="3">
                  <c:v>230.21</c:v>
                </c:pt>
                <c:pt idx="4">
                  <c:v>240.31</c:v>
                </c:pt>
              </c:numCache>
            </c:numRef>
          </c:val>
          <c:smooth val="0"/>
          <c:extLst>
            <c:ext xmlns:c16="http://schemas.microsoft.com/office/drawing/2014/chart" uri="{C3380CC4-5D6E-409C-BE32-E72D297353CC}">
              <c16:uniqueId val="{00000001-2038-4A6F-8451-4FD144B12598}"/>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N1" zoomScale="70" zoomScaleNormal="7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15">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15">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1" t="str">
        <f>データ!H6</f>
        <v>神奈川県　松田町</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15">
      <c r="A8" s="2"/>
      <c r="B8" s="40" t="str">
        <f>データ!$I$6</f>
        <v>法適用</v>
      </c>
      <c r="C8" s="41"/>
      <c r="D8" s="41"/>
      <c r="E8" s="41"/>
      <c r="F8" s="41"/>
      <c r="G8" s="41"/>
      <c r="H8" s="41"/>
      <c r="I8" s="40" t="str">
        <f>データ!$J$6</f>
        <v>水道事業</v>
      </c>
      <c r="J8" s="41"/>
      <c r="K8" s="41"/>
      <c r="L8" s="41"/>
      <c r="M8" s="41"/>
      <c r="N8" s="41"/>
      <c r="O8" s="42"/>
      <c r="P8" s="43" t="str">
        <f>データ!$K$6</f>
        <v>末端給水事業</v>
      </c>
      <c r="Q8" s="43"/>
      <c r="R8" s="43"/>
      <c r="S8" s="43"/>
      <c r="T8" s="43"/>
      <c r="U8" s="43"/>
      <c r="V8" s="43"/>
      <c r="W8" s="43" t="str">
        <f>データ!$L$6</f>
        <v>A8</v>
      </c>
      <c r="X8" s="43"/>
      <c r="Y8" s="43"/>
      <c r="Z8" s="43"/>
      <c r="AA8" s="43"/>
      <c r="AB8" s="43"/>
      <c r="AC8" s="43"/>
      <c r="AD8" s="43" t="str">
        <f>データ!$M$6</f>
        <v>非設置</v>
      </c>
      <c r="AE8" s="43"/>
      <c r="AF8" s="43"/>
      <c r="AG8" s="43"/>
      <c r="AH8" s="43"/>
      <c r="AI8" s="43"/>
      <c r="AJ8" s="43"/>
      <c r="AK8" s="2"/>
      <c r="AL8" s="44">
        <f>データ!$R$6</f>
        <v>10419</v>
      </c>
      <c r="AM8" s="44"/>
      <c r="AN8" s="44"/>
      <c r="AO8" s="44"/>
      <c r="AP8" s="44"/>
      <c r="AQ8" s="44"/>
      <c r="AR8" s="44"/>
      <c r="AS8" s="44"/>
      <c r="AT8" s="45">
        <f>データ!$S$6</f>
        <v>37.75</v>
      </c>
      <c r="AU8" s="46"/>
      <c r="AV8" s="46"/>
      <c r="AW8" s="46"/>
      <c r="AX8" s="46"/>
      <c r="AY8" s="46"/>
      <c r="AZ8" s="46"/>
      <c r="BA8" s="46"/>
      <c r="BB8" s="47">
        <f>データ!$T$6</f>
        <v>276</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15">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15">
      <c r="A10" s="2"/>
      <c r="B10" s="45" t="str">
        <f>データ!$N$6</f>
        <v>-</v>
      </c>
      <c r="C10" s="46"/>
      <c r="D10" s="46"/>
      <c r="E10" s="46"/>
      <c r="F10" s="46"/>
      <c r="G10" s="46"/>
      <c r="H10" s="46"/>
      <c r="I10" s="45">
        <f>データ!$O$6</f>
        <v>81.72</v>
      </c>
      <c r="J10" s="46"/>
      <c r="K10" s="46"/>
      <c r="L10" s="46"/>
      <c r="M10" s="46"/>
      <c r="N10" s="46"/>
      <c r="O10" s="80"/>
      <c r="P10" s="47">
        <f>データ!$P$6</f>
        <v>83.83</v>
      </c>
      <c r="Q10" s="47"/>
      <c r="R10" s="47"/>
      <c r="S10" s="47"/>
      <c r="T10" s="47"/>
      <c r="U10" s="47"/>
      <c r="V10" s="47"/>
      <c r="W10" s="44">
        <f>データ!$Q$6</f>
        <v>1485</v>
      </c>
      <c r="X10" s="44"/>
      <c r="Y10" s="44"/>
      <c r="Z10" s="44"/>
      <c r="AA10" s="44"/>
      <c r="AB10" s="44"/>
      <c r="AC10" s="44"/>
      <c r="AD10" s="2"/>
      <c r="AE10" s="2"/>
      <c r="AF10" s="2"/>
      <c r="AG10" s="2"/>
      <c r="AH10" s="2"/>
      <c r="AI10" s="2"/>
      <c r="AJ10" s="2"/>
      <c r="AK10" s="2"/>
      <c r="AL10" s="44">
        <f>データ!$U$6</f>
        <v>8692</v>
      </c>
      <c r="AM10" s="44"/>
      <c r="AN10" s="44"/>
      <c r="AO10" s="44"/>
      <c r="AP10" s="44"/>
      <c r="AQ10" s="44"/>
      <c r="AR10" s="44"/>
      <c r="AS10" s="44"/>
      <c r="AT10" s="45">
        <f>データ!$V$6</f>
        <v>2.35</v>
      </c>
      <c r="AU10" s="46"/>
      <c r="AV10" s="46"/>
      <c r="AW10" s="46"/>
      <c r="AX10" s="46"/>
      <c r="AY10" s="46"/>
      <c r="AZ10" s="46"/>
      <c r="BA10" s="46"/>
      <c r="BB10" s="47">
        <f>データ!$W$6</f>
        <v>3698.72</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15">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15">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6" t="s">
        <v>112</v>
      </c>
      <c r="BM16" s="57"/>
      <c r="BN16" s="57"/>
      <c r="BO16" s="57"/>
      <c r="BP16" s="57"/>
      <c r="BQ16" s="57"/>
      <c r="BR16" s="57"/>
      <c r="BS16" s="57"/>
      <c r="BT16" s="57"/>
      <c r="BU16" s="57"/>
      <c r="BV16" s="57"/>
      <c r="BW16" s="57"/>
      <c r="BX16" s="57"/>
      <c r="BY16" s="57"/>
      <c r="BZ16" s="58"/>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6"/>
      <c r="BM17" s="57"/>
      <c r="BN17" s="57"/>
      <c r="BO17" s="57"/>
      <c r="BP17" s="57"/>
      <c r="BQ17" s="57"/>
      <c r="BR17" s="57"/>
      <c r="BS17" s="57"/>
      <c r="BT17" s="57"/>
      <c r="BU17" s="57"/>
      <c r="BV17" s="57"/>
      <c r="BW17" s="57"/>
      <c r="BX17" s="57"/>
      <c r="BY17" s="57"/>
      <c r="BZ17" s="58"/>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6"/>
      <c r="BM18" s="57"/>
      <c r="BN18" s="57"/>
      <c r="BO18" s="57"/>
      <c r="BP18" s="57"/>
      <c r="BQ18" s="57"/>
      <c r="BR18" s="57"/>
      <c r="BS18" s="57"/>
      <c r="BT18" s="57"/>
      <c r="BU18" s="57"/>
      <c r="BV18" s="57"/>
      <c r="BW18" s="57"/>
      <c r="BX18" s="57"/>
      <c r="BY18" s="57"/>
      <c r="BZ18" s="58"/>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6"/>
      <c r="BM19" s="57"/>
      <c r="BN19" s="57"/>
      <c r="BO19" s="57"/>
      <c r="BP19" s="57"/>
      <c r="BQ19" s="57"/>
      <c r="BR19" s="57"/>
      <c r="BS19" s="57"/>
      <c r="BT19" s="57"/>
      <c r="BU19" s="57"/>
      <c r="BV19" s="57"/>
      <c r="BW19" s="57"/>
      <c r="BX19" s="57"/>
      <c r="BY19" s="57"/>
      <c r="BZ19" s="58"/>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6"/>
      <c r="BM20" s="57"/>
      <c r="BN20" s="57"/>
      <c r="BO20" s="57"/>
      <c r="BP20" s="57"/>
      <c r="BQ20" s="57"/>
      <c r="BR20" s="57"/>
      <c r="BS20" s="57"/>
      <c r="BT20" s="57"/>
      <c r="BU20" s="57"/>
      <c r="BV20" s="57"/>
      <c r="BW20" s="57"/>
      <c r="BX20" s="57"/>
      <c r="BY20" s="57"/>
      <c r="BZ20" s="58"/>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6"/>
      <c r="BM21" s="57"/>
      <c r="BN21" s="57"/>
      <c r="BO21" s="57"/>
      <c r="BP21" s="57"/>
      <c r="BQ21" s="57"/>
      <c r="BR21" s="57"/>
      <c r="BS21" s="57"/>
      <c r="BT21" s="57"/>
      <c r="BU21" s="57"/>
      <c r="BV21" s="57"/>
      <c r="BW21" s="57"/>
      <c r="BX21" s="57"/>
      <c r="BY21" s="57"/>
      <c r="BZ21" s="58"/>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6"/>
      <c r="BM22" s="57"/>
      <c r="BN22" s="57"/>
      <c r="BO22" s="57"/>
      <c r="BP22" s="57"/>
      <c r="BQ22" s="57"/>
      <c r="BR22" s="57"/>
      <c r="BS22" s="57"/>
      <c r="BT22" s="57"/>
      <c r="BU22" s="57"/>
      <c r="BV22" s="57"/>
      <c r="BW22" s="57"/>
      <c r="BX22" s="57"/>
      <c r="BY22" s="57"/>
      <c r="BZ22" s="58"/>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6"/>
      <c r="BM23" s="57"/>
      <c r="BN23" s="57"/>
      <c r="BO23" s="57"/>
      <c r="BP23" s="57"/>
      <c r="BQ23" s="57"/>
      <c r="BR23" s="57"/>
      <c r="BS23" s="57"/>
      <c r="BT23" s="57"/>
      <c r="BU23" s="57"/>
      <c r="BV23" s="57"/>
      <c r="BW23" s="57"/>
      <c r="BX23" s="57"/>
      <c r="BY23" s="57"/>
      <c r="BZ23" s="58"/>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6"/>
      <c r="BM24" s="57"/>
      <c r="BN24" s="57"/>
      <c r="BO24" s="57"/>
      <c r="BP24" s="57"/>
      <c r="BQ24" s="57"/>
      <c r="BR24" s="57"/>
      <c r="BS24" s="57"/>
      <c r="BT24" s="57"/>
      <c r="BU24" s="57"/>
      <c r="BV24" s="57"/>
      <c r="BW24" s="57"/>
      <c r="BX24" s="57"/>
      <c r="BY24" s="57"/>
      <c r="BZ24" s="58"/>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6"/>
      <c r="BM25" s="57"/>
      <c r="BN25" s="57"/>
      <c r="BO25" s="57"/>
      <c r="BP25" s="57"/>
      <c r="BQ25" s="57"/>
      <c r="BR25" s="57"/>
      <c r="BS25" s="57"/>
      <c r="BT25" s="57"/>
      <c r="BU25" s="57"/>
      <c r="BV25" s="57"/>
      <c r="BW25" s="57"/>
      <c r="BX25" s="57"/>
      <c r="BY25" s="57"/>
      <c r="BZ25" s="58"/>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6"/>
      <c r="BM26" s="57"/>
      <c r="BN26" s="57"/>
      <c r="BO26" s="57"/>
      <c r="BP26" s="57"/>
      <c r="BQ26" s="57"/>
      <c r="BR26" s="57"/>
      <c r="BS26" s="57"/>
      <c r="BT26" s="57"/>
      <c r="BU26" s="57"/>
      <c r="BV26" s="57"/>
      <c r="BW26" s="57"/>
      <c r="BX26" s="57"/>
      <c r="BY26" s="57"/>
      <c r="BZ26" s="58"/>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6"/>
      <c r="BM27" s="57"/>
      <c r="BN27" s="57"/>
      <c r="BO27" s="57"/>
      <c r="BP27" s="57"/>
      <c r="BQ27" s="57"/>
      <c r="BR27" s="57"/>
      <c r="BS27" s="57"/>
      <c r="BT27" s="57"/>
      <c r="BU27" s="57"/>
      <c r="BV27" s="57"/>
      <c r="BW27" s="57"/>
      <c r="BX27" s="57"/>
      <c r="BY27" s="57"/>
      <c r="BZ27" s="58"/>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6"/>
      <c r="BM28" s="57"/>
      <c r="BN28" s="57"/>
      <c r="BO28" s="57"/>
      <c r="BP28" s="57"/>
      <c r="BQ28" s="57"/>
      <c r="BR28" s="57"/>
      <c r="BS28" s="57"/>
      <c r="BT28" s="57"/>
      <c r="BU28" s="57"/>
      <c r="BV28" s="57"/>
      <c r="BW28" s="57"/>
      <c r="BX28" s="57"/>
      <c r="BY28" s="57"/>
      <c r="BZ28" s="58"/>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6"/>
      <c r="BM29" s="57"/>
      <c r="BN29" s="57"/>
      <c r="BO29" s="57"/>
      <c r="BP29" s="57"/>
      <c r="BQ29" s="57"/>
      <c r="BR29" s="57"/>
      <c r="BS29" s="57"/>
      <c r="BT29" s="57"/>
      <c r="BU29" s="57"/>
      <c r="BV29" s="57"/>
      <c r="BW29" s="57"/>
      <c r="BX29" s="57"/>
      <c r="BY29" s="57"/>
      <c r="BZ29" s="58"/>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6"/>
      <c r="BM30" s="57"/>
      <c r="BN30" s="57"/>
      <c r="BO30" s="57"/>
      <c r="BP30" s="57"/>
      <c r="BQ30" s="57"/>
      <c r="BR30" s="57"/>
      <c r="BS30" s="57"/>
      <c r="BT30" s="57"/>
      <c r="BU30" s="57"/>
      <c r="BV30" s="57"/>
      <c r="BW30" s="57"/>
      <c r="BX30" s="57"/>
      <c r="BY30" s="57"/>
      <c r="BZ30" s="58"/>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6"/>
      <c r="BM31" s="57"/>
      <c r="BN31" s="57"/>
      <c r="BO31" s="57"/>
      <c r="BP31" s="57"/>
      <c r="BQ31" s="57"/>
      <c r="BR31" s="57"/>
      <c r="BS31" s="57"/>
      <c r="BT31" s="57"/>
      <c r="BU31" s="57"/>
      <c r="BV31" s="57"/>
      <c r="BW31" s="57"/>
      <c r="BX31" s="57"/>
      <c r="BY31" s="57"/>
      <c r="BZ31" s="58"/>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6"/>
      <c r="BM32" s="57"/>
      <c r="BN32" s="57"/>
      <c r="BO32" s="57"/>
      <c r="BP32" s="57"/>
      <c r="BQ32" s="57"/>
      <c r="BR32" s="57"/>
      <c r="BS32" s="57"/>
      <c r="BT32" s="57"/>
      <c r="BU32" s="57"/>
      <c r="BV32" s="57"/>
      <c r="BW32" s="57"/>
      <c r="BX32" s="57"/>
      <c r="BY32" s="57"/>
      <c r="BZ32" s="58"/>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6"/>
      <c r="BM33" s="57"/>
      <c r="BN33" s="57"/>
      <c r="BO33" s="57"/>
      <c r="BP33" s="57"/>
      <c r="BQ33" s="57"/>
      <c r="BR33" s="57"/>
      <c r="BS33" s="57"/>
      <c r="BT33" s="57"/>
      <c r="BU33" s="57"/>
      <c r="BV33" s="57"/>
      <c r="BW33" s="57"/>
      <c r="BX33" s="57"/>
      <c r="BY33" s="57"/>
      <c r="BZ33" s="58"/>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6"/>
      <c r="BM34" s="57"/>
      <c r="BN34" s="57"/>
      <c r="BO34" s="57"/>
      <c r="BP34" s="57"/>
      <c r="BQ34" s="57"/>
      <c r="BR34" s="57"/>
      <c r="BS34" s="57"/>
      <c r="BT34" s="57"/>
      <c r="BU34" s="57"/>
      <c r="BV34" s="57"/>
      <c r="BW34" s="57"/>
      <c r="BX34" s="57"/>
      <c r="BY34" s="57"/>
      <c r="BZ34" s="58"/>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6"/>
      <c r="BM35" s="57"/>
      <c r="BN35" s="57"/>
      <c r="BO35" s="57"/>
      <c r="BP35" s="57"/>
      <c r="BQ35" s="57"/>
      <c r="BR35" s="57"/>
      <c r="BS35" s="57"/>
      <c r="BT35" s="57"/>
      <c r="BU35" s="57"/>
      <c r="BV35" s="57"/>
      <c r="BW35" s="57"/>
      <c r="BX35" s="57"/>
      <c r="BY35" s="57"/>
      <c r="BZ35" s="58"/>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6"/>
      <c r="BM36" s="57"/>
      <c r="BN36" s="57"/>
      <c r="BO36" s="57"/>
      <c r="BP36" s="57"/>
      <c r="BQ36" s="57"/>
      <c r="BR36" s="57"/>
      <c r="BS36" s="57"/>
      <c r="BT36" s="57"/>
      <c r="BU36" s="57"/>
      <c r="BV36" s="57"/>
      <c r="BW36" s="57"/>
      <c r="BX36" s="57"/>
      <c r="BY36" s="57"/>
      <c r="BZ36" s="58"/>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6"/>
      <c r="BM37" s="57"/>
      <c r="BN37" s="57"/>
      <c r="BO37" s="57"/>
      <c r="BP37" s="57"/>
      <c r="BQ37" s="57"/>
      <c r="BR37" s="57"/>
      <c r="BS37" s="57"/>
      <c r="BT37" s="57"/>
      <c r="BU37" s="57"/>
      <c r="BV37" s="57"/>
      <c r="BW37" s="57"/>
      <c r="BX37" s="57"/>
      <c r="BY37" s="57"/>
      <c r="BZ37" s="58"/>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6"/>
      <c r="BM38" s="57"/>
      <c r="BN38" s="57"/>
      <c r="BO38" s="57"/>
      <c r="BP38" s="57"/>
      <c r="BQ38" s="57"/>
      <c r="BR38" s="57"/>
      <c r="BS38" s="57"/>
      <c r="BT38" s="57"/>
      <c r="BU38" s="57"/>
      <c r="BV38" s="57"/>
      <c r="BW38" s="57"/>
      <c r="BX38" s="57"/>
      <c r="BY38" s="57"/>
      <c r="BZ38" s="58"/>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6"/>
      <c r="BM39" s="57"/>
      <c r="BN39" s="57"/>
      <c r="BO39" s="57"/>
      <c r="BP39" s="57"/>
      <c r="BQ39" s="57"/>
      <c r="BR39" s="57"/>
      <c r="BS39" s="57"/>
      <c r="BT39" s="57"/>
      <c r="BU39" s="57"/>
      <c r="BV39" s="57"/>
      <c r="BW39" s="57"/>
      <c r="BX39" s="57"/>
      <c r="BY39" s="57"/>
      <c r="BZ39" s="58"/>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6"/>
      <c r="BM40" s="57"/>
      <c r="BN40" s="57"/>
      <c r="BO40" s="57"/>
      <c r="BP40" s="57"/>
      <c r="BQ40" s="57"/>
      <c r="BR40" s="57"/>
      <c r="BS40" s="57"/>
      <c r="BT40" s="57"/>
      <c r="BU40" s="57"/>
      <c r="BV40" s="57"/>
      <c r="BW40" s="57"/>
      <c r="BX40" s="57"/>
      <c r="BY40" s="57"/>
      <c r="BZ40" s="58"/>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6"/>
      <c r="BM41" s="57"/>
      <c r="BN41" s="57"/>
      <c r="BO41" s="57"/>
      <c r="BP41" s="57"/>
      <c r="BQ41" s="57"/>
      <c r="BR41" s="57"/>
      <c r="BS41" s="57"/>
      <c r="BT41" s="57"/>
      <c r="BU41" s="57"/>
      <c r="BV41" s="57"/>
      <c r="BW41" s="57"/>
      <c r="BX41" s="57"/>
      <c r="BY41" s="57"/>
      <c r="BZ41" s="58"/>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6"/>
      <c r="BM42" s="57"/>
      <c r="BN42" s="57"/>
      <c r="BO42" s="57"/>
      <c r="BP42" s="57"/>
      <c r="BQ42" s="57"/>
      <c r="BR42" s="57"/>
      <c r="BS42" s="57"/>
      <c r="BT42" s="57"/>
      <c r="BU42" s="57"/>
      <c r="BV42" s="57"/>
      <c r="BW42" s="57"/>
      <c r="BX42" s="57"/>
      <c r="BY42" s="57"/>
      <c r="BZ42" s="58"/>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6"/>
      <c r="BM43" s="57"/>
      <c r="BN43" s="57"/>
      <c r="BO43" s="57"/>
      <c r="BP43" s="57"/>
      <c r="BQ43" s="57"/>
      <c r="BR43" s="57"/>
      <c r="BS43" s="57"/>
      <c r="BT43" s="57"/>
      <c r="BU43" s="57"/>
      <c r="BV43" s="57"/>
      <c r="BW43" s="57"/>
      <c r="BX43" s="57"/>
      <c r="BY43" s="57"/>
      <c r="BZ43" s="58"/>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6"/>
      <c r="BM44" s="57"/>
      <c r="BN44" s="57"/>
      <c r="BO44" s="57"/>
      <c r="BP44" s="57"/>
      <c r="BQ44" s="57"/>
      <c r="BR44" s="57"/>
      <c r="BS44" s="57"/>
      <c r="BT44" s="57"/>
      <c r="BU44" s="57"/>
      <c r="BV44" s="57"/>
      <c r="BW44" s="57"/>
      <c r="BX44" s="57"/>
      <c r="BY44" s="57"/>
      <c r="BZ44" s="58"/>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110</v>
      </c>
      <c r="BM47" s="57"/>
      <c r="BN47" s="57"/>
      <c r="BO47" s="57"/>
      <c r="BP47" s="57"/>
      <c r="BQ47" s="57"/>
      <c r="BR47" s="57"/>
      <c r="BS47" s="57"/>
      <c r="BT47" s="57"/>
      <c r="BU47" s="57"/>
      <c r="BV47" s="57"/>
      <c r="BW47" s="57"/>
      <c r="BX47" s="57"/>
      <c r="BY47" s="57"/>
      <c r="BZ47" s="58"/>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15">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5" customHeight="1" x14ac:dyDescent="0.15">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111</v>
      </c>
      <c r="BM66" s="57"/>
      <c r="BN66" s="57"/>
      <c r="BO66" s="57"/>
      <c r="BP66" s="57"/>
      <c r="BQ66" s="57"/>
      <c r="BR66" s="57"/>
      <c r="BS66" s="57"/>
      <c r="BT66" s="57"/>
      <c r="BU66" s="57"/>
      <c r="BV66" s="57"/>
      <c r="BW66" s="57"/>
      <c r="BX66" s="57"/>
      <c r="BY66" s="57"/>
      <c r="BZ66" s="58"/>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9KIPsajzdmclRkfGyVYxCAszI4uIbSqWc+IdP0w8Sy1T2OBixbbbN5CiNF0hIWsGKEAJKnLWEyKs/x0xuMDCSg==" saltValue="WJ91ROWjE8GRdzMDmBJshA=="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143634</v>
      </c>
      <c r="D6" s="20">
        <f t="shared" si="3"/>
        <v>46</v>
      </c>
      <c r="E6" s="20">
        <f t="shared" si="3"/>
        <v>1</v>
      </c>
      <c r="F6" s="20">
        <f t="shared" si="3"/>
        <v>0</v>
      </c>
      <c r="G6" s="20">
        <f t="shared" si="3"/>
        <v>1</v>
      </c>
      <c r="H6" s="20" t="str">
        <f t="shared" si="3"/>
        <v>神奈川県　松田町</v>
      </c>
      <c r="I6" s="20" t="str">
        <f t="shared" si="3"/>
        <v>法適用</v>
      </c>
      <c r="J6" s="20" t="str">
        <f t="shared" si="3"/>
        <v>水道事業</v>
      </c>
      <c r="K6" s="20" t="str">
        <f t="shared" si="3"/>
        <v>末端給水事業</v>
      </c>
      <c r="L6" s="20" t="str">
        <f t="shared" si="3"/>
        <v>A8</v>
      </c>
      <c r="M6" s="20" t="str">
        <f t="shared" si="3"/>
        <v>非設置</v>
      </c>
      <c r="N6" s="21" t="str">
        <f t="shared" si="3"/>
        <v>-</v>
      </c>
      <c r="O6" s="21">
        <f t="shared" si="3"/>
        <v>81.72</v>
      </c>
      <c r="P6" s="21">
        <f t="shared" si="3"/>
        <v>83.83</v>
      </c>
      <c r="Q6" s="21">
        <f t="shared" si="3"/>
        <v>1485</v>
      </c>
      <c r="R6" s="21">
        <f t="shared" si="3"/>
        <v>10419</v>
      </c>
      <c r="S6" s="21">
        <f t="shared" si="3"/>
        <v>37.75</v>
      </c>
      <c r="T6" s="21">
        <f t="shared" si="3"/>
        <v>276</v>
      </c>
      <c r="U6" s="21">
        <f t="shared" si="3"/>
        <v>8692</v>
      </c>
      <c r="V6" s="21">
        <f t="shared" si="3"/>
        <v>2.35</v>
      </c>
      <c r="W6" s="21">
        <f t="shared" si="3"/>
        <v>3698.72</v>
      </c>
      <c r="X6" s="22">
        <f>IF(X7="",NA(),X7)</f>
        <v>107.36</v>
      </c>
      <c r="Y6" s="22">
        <f t="shared" ref="Y6:AG6" si="4">IF(Y7="",NA(),Y7)</f>
        <v>108.15</v>
      </c>
      <c r="Z6" s="22">
        <f t="shared" si="4"/>
        <v>103.08</v>
      </c>
      <c r="AA6" s="22">
        <f t="shared" si="4"/>
        <v>109.38</v>
      </c>
      <c r="AB6" s="22">
        <f t="shared" si="4"/>
        <v>98.61</v>
      </c>
      <c r="AC6" s="22">
        <f t="shared" si="4"/>
        <v>105.34</v>
      </c>
      <c r="AD6" s="22">
        <f t="shared" si="4"/>
        <v>105.77</v>
      </c>
      <c r="AE6" s="22">
        <f t="shared" si="4"/>
        <v>104.82</v>
      </c>
      <c r="AF6" s="22">
        <f t="shared" si="4"/>
        <v>106.46</v>
      </c>
      <c r="AG6" s="22">
        <f t="shared" si="4"/>
        <v>103.41</v>
      </c>
      <c r="AH6" s="21" t="str">
        <f>IF(AH7="","",IF(AH7="-","【-】","【"&amp;SUBSTITUTE(TEXT(AH7,"#,##0.00"),"-","△")&amp;"】"))</f>
        <v>【107.26】</v>
      </c>
      <c r="AI6" s="21">
        <f>IF(AI7="",NA(),AI7)</f>
        <v>0</v>
      </c>
      <c r="AJ6" s="21">
        <f t="shared" ref="AJ6:AR6" si="5">IF(AJ7="",NA(),AJ7)</f>
        <v>0</v>
      </c>
      <c r="AK6" s="21">
        <f t="shared" si="5"/>
        <v>0</v>
      </c>
      <c r="AL6" s="21">
        <f t="shared" si="5"/>
        <v>0</v>
      </c>
      <c r="AM6" s="21">
        <f t="shared" si="5"/>
        <v>0</v>
      </c>
      <c r="AN6" s="22">
        <f t="shared" si="5"/>
        <v>24.04</v>
      </c>
      <c r="AO6" s="22">
        <f t="shared" si="5"/>
        <v>28.03</v>
      </c>
      <c r="AP6" s="22">
        <f t="shared" si="5"/>
        <v>26.73</v>
      </c>
      <c r="AQ6" s="22">
        <f t="shared" si="5"/>
        <v>27.85</v>
      </c>
      <c r="AR6" s="22">
        <f t="shared" si="5"/>
        <v>28</v>
      </c>
      <c r="AS6" s="21" t="str">
        <f>IF(AS7="","",IF(AS7="-","【-】","【"&amp;SUBSTITUTE(TEXT(AS7,"#,##0.00"),"-","△")&amp;"】"))</f>
        <v>【1.61】</v>
      </c>
      <c r="AT6" s="22">
        <f>IF(AT7="",NA(),AT7)</f>
        <v>1229.19</v>
      </c>
      <c r="AU6" s="22">
        <f t="shared" ref="AU6:BC6" si="6">IF(AU7="",NA(),AU7)</f>
        <v>1622.56</v>
      </c>
      <c r="AV6" s="22">
        <f t="shared" si="6"/>
        <v>1226.1400000000001</v>
      </c>
      <c r="AW6" s="22">
        <f t="shared" si="6"/>
        <v>803.08</v>
      </c>
      <c r="AX6" s="22">
        <f t="shared" si="6"/>
        <v>922.39</v>
      </c>
      <c r="AY6" s="22">
        <f t="shared" si="6"/>
        <v>305.08</v>
      </c>
      <c r="AZ6" s="22">
        <f t="shared" si="6"/>
        <v>305.33999999999997</v>
      </c>
      <c r="BA6" s="22">
        <f t="shared" si="6"/>
        <v>310.01</v>
      </c>
      <c r="BB6" s="22">
        <f t="shared" si="6"/>
        <v>311.12</v>
      </c>
      <c r="BC6" s="22">
        <f t="shared" si="6"/>
        <v>293.51</v>
      </c>
      <c r="BD6" s="21" t="str">
        <f>IF(BD7="","",IF(BD7="-","【-】","【"&amp;SUBSTITUTE(TEXT(BD7,"#,##0.00"),"-","△")&amp;"】"))</f>
        <v>【239.69】</v>
      </c>
      <c r="BE6" s="22">
        <f>IF(BE7="",NA(),BE7)</f>
        <v>222.63</v>
      </c>
      <c r="BF6" s="22">
        <f t="shared" ref="BF6:BN6" si="7">IF(BF7="",NA(),BF7)</f>
        <v>238.11</v>
      </c>
      <c r="BG6" s="22">
        <f t="shared" si="7"/>
        <v>253.7</v>
      </c>
      <c r="BH6" s="22">
        <f t="shared" si="7"/>
        <v>260.55</v>
      </c>
      <c r="BI6" s="22">
        <f t="shared" si="7"/>
        <v>291.76</v>
      </c>
      <c r="BJ6" s="22">
        <f t="shared" si="7"/>
        <v>585.59</v>
      </c>
      <c r="BK6" s="22">
        <f t="shared" si="7"/>
        <v>561.34</v>
      </c>
      <c r="BL6" s="22">
        <f t="shared" si="7"/>
        <v>538.33000000000004</v>
      </c>
      <c r="BM6" s="22">
        <f t="shared" si="7"/>
        <v>515.14</v>
      </c>
      <c r="BN6" s="22">
        <f t="shared" si="7"/>
        <v>498.34</v>
      </c>
      <c r="BO6" s="21" t="str">
        <f>IF(BO7="","",IF(BO7="-","【-】","【"&amp;SUBSTITUTE(TEXT(BO7,"#,##0.00"),"-","△")&amp;"】"))</f>
        <v>【264.86】</v>
      </c>
      <c r="BP6" s="22">
        <f>IF(BP7="",NA(),BP7)</f>
        <v>94.52</v>
      </c>
      <c r="BQ6" s="22">
        <f t="shared" ref="BQ6:BY6" si="8">IF(BQ7="",NA(),BQ7)</f>
        <v>81.790000000000006</v>
      </c>
      <c r="BR6" s="22">
        <f t="shared" si="8"/>
        <v>73.62</v>
      </c>
      <c r="BS6" s="22">
        <f t="shared" si="8"/>
        <v>88.54</v>
      </c>
      <c r="BT6" s="22">
        <f t="shared" si="8"/>
        <v>80.459999999999994</v>
      </c>
      <c r="BU6" s="22">
        <f t="shared" si="8"/>
        <v>82.78</v>
      </c>
      <c r="BV6" s="22">
        <f t="shared" si="8"/>
        <v>84.82</v>
      </c>
      <c r="BW6" s="22">
        <f t="shared" si="8"/>
        <v>82.29</v>
      </c>
      <c r="BX6" s="22">
        <f t="shared" si="8"/>
        <v>84.16</v>
      </c>
      <c r="BY6" s="22">
        <f t="shared" si="8"/>
        <v>81.45</v>
      </c>
      <c r="BZ6" s="21" t="str">
        <f>IF(BZ7="","",IF(BZ7="-","【-】","【"&amp;SUBSTITUTE(TEXT(BZ7,"#,##0.00"),"-","△")&amp;"】"))</f>
        <v>【97.59】</v>
      </c>
      <c r="CA6" s="22">
        <f>IF(CA7="",NA(),CA7)</f>
        <v>88.55</v>
      </c>
      <c r="CB6" s="22">
        <f t="shared" ref="CB6:CJ6" si="9">IF(CB7="",NA(),CB7)</f>
        <v>90.88</v>
      </c>
      <c r="CC6" s="22">
        <f t="shared" si="9"/>
        <v>100.3</v>
      </c>
      <c r="CD6" s="22">
        <f t="shared" si="9"/>
        <v>96.03</v>
      </c>
      <c r="CE6" s="22">
        <f t="shared" si="9"/>
        <v>106.04</v>
      </c>
      <c r="CF6" s="22">
        <f t="shared" si="9"/>
        <v>225.09</v>
      </c>
      <c r="CG6" s="22">
        <f t="shared" si="9"/>
        <v>224.82</v>
      </c>
      <c r="CH6" s="22">
        <f t="shared" si="9"/>
        <v>230.85</v>
      </c>
      <c r="CI6" s="22">
        <f t="shared" si="9"/>
        <v>230.21</v>
      </c>
      <c r="CJ6" s="22">
        <f t="shared" si="9"/>
        <v>240.31</v>
      </c>
      <c r="CK6" s="21" t="str">
        <f>IF(CK7="","",IF(CK7="-","【-】","【"&amp;SUBSTITUTE(TEXT(CK7,"#,##0.00"),"-","△")&amp;"】"))</f>
        <v>【181.66】</v>
      </c>
      <c r="CL6" s="22">
        <f>IF(CL7="",NA(),CL7)</f>
        <v>43</v>
      </c>
      <c r="CM6" s="22">
        <f t="shared" ref="CM6:CU6" si="10">IF(CM7="",NA(),CM7)</f>
        <v>41.4</v>
      </c>
      <c r="CN6" s="22">
        <f t="shared" si="10"/>
        <v>40.479999999999997</v>
      </c>
      <c r="CO6" s="22">
        <f t="shared" si="10"/>
        <v>40.21</v>
      </c>
      <c r="CP6" s="22">
        <f t="shared" si="10"/>
        <v>39.71</v>
      </c>
      <c r="CQ6" s="22">
        <f t="shared" si="10"/>
        <v>49.38</v>
      </c>
      <c r="CR6" s="22">
        <f t="shared" si="10"/>
        <v>50.09</v>
      </c>
      <c r="CS6" s="22">
        <f t="shared" si="10"/>
        <v>50.1</v>
      </c>
      <c r="CT6" s="22">
        <f t="shared" si="10"/>
        <v>49.76</v>
      </c>
      <c r="CU6" s="22">
        <f t="shared" si="10"/>
        <v>49.74</v>
      </c>
      <c r="CV6" s="21" t="str">
        <f>IF(CV7="","",IF(CV7="-","【-】","【"&amp;SUBSTITUTE(TEXT(CV7,"#,##0.00"),"-","△")&amp;"】"))</f>
        <v>【60.21】</v>
      </c>
      <c r="CW6" s="22">
        <f>IF(CW7="",NA(),CW7)</f>
        <v>90.91</v>
      </c>
      <c r="CX6" s="22">
        <f t="shared" ref="CX6:DF6" si="11">IF(CX7="",NA(),CX7)</f>
        <v>90.91</v>
      </c>
      <c r="CY6" s="22">
        <f t="shared" si="11"/>
        <v>90.91</v>
      </c>
      <c r="CZ6" s="22">
        <f t="shared" si="11"/>
        <v>90.91</v>
      </c>
      <c r="DA6" s="22">
        <f t="shared" si="11"/>
        <v>90.77</v>
      </c>
      <c r="DB6" s="22">
        <f t="shared" si="11"/>
        <v>78.010000000000005</v>
      </c>
      <c r="DC6" s="22">
        <f t="shared" si="11"/>
        <v>77.599999999999994</v>
      </c>
      <c r="DD6" s="22">
        <f t="shared" si="11"/>
        <v>77.3</v>
      </c>
      <c r="DE6" s="22">
        <f t="shared" si="11"/>
        <v>76.64</v>
      </c>
      <c r="DF6" s="22">
        <f t="shared" si="11"/>
        <v>75.37</v>
      </c>
      <c r="DG6" s="21" t="str">
        <f>IF(DG7="","",IF(DG7="-","【-】","【"&amp;SUBSTITUTE(TEXT(DG7,"#,##0.00"),"-","△")&amp;"】"))</f>
        <v>【89.21】</v>
      </c>
      <c r="DH6" s="22">
        <f>IF(DH7="",NA(),DH7)</f>
        <v>57.01</v>
      </c>
      <c r="DI6" s="22">
        <f t="shared" ref="DI6:DQ6" si="12">IF(DI7="",NA(),DI7)</f>
        <v>59.1</v>
      </c>
      <c r="DJ6" s="22">
        <f t="shared" si="12"/>
        <v>60.89</v>
      </c>
      <c r="DK6" s="22">
        <f t="shared" si="12"/>
        <v>60.54</v>
      </c>
      <c r="DL6" s="22">
        <f t="shared" si="12"/>
        <v>60.48</v>
      </c>
      <c r="DM6" s="22">
        <f t="shared" si="12"/>
        <v>47.5</v>
      </c>
      <c r="DN6" s="22">
        <f t="shared" si="12"/>
        <v>48.41</v>
      </c>
      <c r="DO6" s="22">
        <f t="shared" si="12"/>
        <v>50.02</v>
      </c>
      <c r="DP6" s="22">
        <f t="shared" si="12"/>
        <v>51.38</v>
      </c>
      <c r="DQ6" s="22">
        <f t="shared" si="12"/>
        <v>52.3</v>
      </c>
      <c r="DR6" s="21" t="str">
        <f>IF(DR7="","",IF(DR7="-","【-】","【"&amp;SUBSTITUTE(TEXT(DR7,"#,##0.00"),"-","△")&amp;"】"))</f>
        <v>【52.41】</v>
      </c>
      <c r="DS6" s="21">
        <f>IF(DS7="",NA(),DS7)</f>
        <v>0</v>
      </c>
      <c r="DT6" s="21">
        <f t="shared" ref="DT6:EB6" si="13">IF(DT7="",NA(),DT7)</f>
        <v>0</v>
      </c>
      <c r="DU6" s="21">
        <f t="shared" si="13"/>
        <v>0</v>
      </c>
      <c r="DV6" s="21">
        <f t="shared" si="13"/>
        <v>0</v>
      </c>
      <c r="DW6" s="21">
        <f t="shared" si="13"/>
        <v>0</v>
      </c>
      <c r="DX6" s="22">
        <f t="shared" si="13"/>
        <v>17.399999999999999</v>
      </c>
      <c r="DY6" s="22">
        <f t="shared" si="13"/>
        <v>18.64</v>
      </c>
      <c r="DZ6" s="22">
        <f t="shared" si="13"/>
        <v>19.510000000000002</v>
      </c>
      <c r="EA6" s="22">
        <f t="shared" si="13"/>
        <v>21.6</v>
      </c>
      <c r="EB6" s="22">
        <f t="shared" si="13"/>
        <v>23.36</v>
      </c>
      <c r="EC6" s="21" t="str">
        <f>IF(EC7="","",IF(EC7="-","【-】","【"&amp;SUBSTITUTE(TEXT(EC7,"#,##0.00"),"-","△")&amp;"】"))</f>
        <v>【26.78】</v>
      </c>
      <c r="ED6" s="21">
        <f>IF(ED7="",NA(),ED7)</f>
        <v>0</v>
      </c>
      <c r="EE6" s="21">
        <f t="shared" ref="EE6:EM6" si="14">IF(EE7="",NA(),EE7)</f>
        <v>0</v>
      </c>
      <c r="EF6" s="21">
        <f t="shared" si="14"/>
        <v>0</v>
      </c>
      <c r="EG6" s="21">
        <f t="shared" si="14"/>
        <v>0</v>
      </c>
      <c r="EH6" s="21">
        <f t="shared" si="14"/>
        <v>0</v>
      </c>
      <c r="EI6" s="22">
        <f t="shared" si="14"/>
        <v>0.4</v>
      </c>
      <c r="EJ6" s="22">
        <f t="shared" si="14"/>
        <v>0.36</v>
      </c>
      <c r="EK6" s="22">
        <f t="shared" si="14"/>
        <v>0.56999999999999995</v>
      </c>
      <c r="EL6" s="22">
        <f t="shared" si="14"/>
        <v>0.56000000000000005</v>
      </c>
      <c r="EM6" s="22">
        <f t="shared" si="14"/>
        <v>0.54</v>
      </c>
      <c r="EN6" s="21" t="str">
        <f>IF(EN7="","",IF(EN7="-","【-】","【"&amp;SUBSTITUTE(TEXT(EN7,"#,##0.00"),"-","△")&amp;"】"))</f>
        <v>【0.59】</v>
      </c>
    </row>
    <row r="7" spans="1:144" s="23" customFormat="1" x14ac:dyDescent="0.15">
      <c r="A7" s="15"/>
      <c r="B7" s="24">
        <v>2024</v>
      </c>
      <c r="C7" s="24">
        <v>143634</v>
      </c>
      <c r="D7" s="24">
        <v>46</v>
      </c>
      <c r="E7" s="24">
        <v>1</v>
      </c>
      <c r="F7" s="24">
        <v>0</v>
      </c>
      <c r="G7" s="24">
        <v>1</v>
      </c>
      <c r="H7" s="24" t="s">
        <v>93</v>
      </c>
      <c r="I7" s="24" t="s">
        <v>94</v>
      </c>
      <c r="J7" s="24" t="s">
        <v>95</v>
      </c>
      <c r="K7" s="24" t="s">
        <v>96</v>
      </c>
      <c r="L7" s="24" t="s">
        <v>97</v>
      </c>
      <c r="M7" s="24" t="s">
        <v>98</v>
      </c>
      <c r="N7" s="25" t="s">
        <v>99</v>
      </c>
      <c r="O7" s="25">
        <v>81.72</v>
      </c>
      <c r="P7" s="25">
        <v>83.83</v>
      </c>
      <c r="Q7" s="25">
        <v>1485</v>
      </c>
      <c r="R7" s="25">
        <v>10419</v>
      </c>
      <c r="S7" s="25">
        <v>37.75</v>
      </c>
      <c r="T7" s="25">
        <v>276</v>
      </c>
      <c r="U7" s="25">
        <v>8692</v>
      </c>
      <c r="V7" s="25">
        <v>2.35</v>
      </c>
      <c r="W7" s="25">
        <v>3698.72</v>
      </c>
      <c r="X7" s="25">
        <v>107.36</v>
      </c>
      <c r="Y7" s="25">
        <v>108.15</v>
      </c>
      <c r="Z7" s="25">
        <v>103.08</v>
      </c>
      <c r="AA7" s="25">
        <v>109.38</v>
      </c>
      <c r="AB7" s="25">
        <v>98.61</v>
      </c>
      <c r="AC7" s="25">
        <v>105.34</v>
      </c>
      <c r="AD7" s="25">
        <v>105.77</v>
      </c>
      <c r="AE7" s="25">
        <v>104.82</v>
      </c>
      <c r="AF7" s="25">
        <v>106.46</v>
      </c>
      <c r="AG7" s="25">
        <v>103.41</v>
      </c>
      <c r="AH7" s="25">
        <v>107.26</v>
      </c>
      <c r="AI7" s="25">
        <v>0</v>
      </c>
      <c r="AJ7" s="25">
        <v>0</v>
      </c>
      <c r="AK7" s="25">
        <v>0</v>
      </c>
      <c r="AL7" s="25">
        <v>0</v>
      </c>
      <c r="AM7" s="25">
        <v>0</v>
      </c>
      <c r="AN7" s="25">
        <v>24.04</v>
      </c>
      <c r="AO7" s="25">
        <v>28.03</v>
      </c>
      <c r="AP7" s="25">
        <v>26.73</v>
      </c>
      <c r="AQ7" s="25">
        <v>27.85</v>
      </c>
      <c r="AR7" s="25">
        <v>28</v>
      </c>
      <c r="AS7" s="25">
        <v>1.61</v>
      </c>
      <c r="AT7" s="25">
        <v>1229.19</v>
      </c>
      <c r="AU7" s="25">
        <v>1622.56</v>
      </c>
      <c r="AV7" s="25">
        <v>1226.1400000000001</v>
      </c>
      <c r="AW7" s="25">
        <v>803.08</v>
      </c>
      <c r="AX7" s="25">
        <v>922.39</v>
      </c>
      <c r="AY7" s="25">
        <v>305.08</v>
      </c>
      <c r="AZ7" s="25">
        <v>305.33999999999997</v>
      </c>
      <c r="BA7" s="25">
        <v>310.01</v>
      </c>
      <c r="BB7" s="25">
        <v>311.12</v>
      </c>
      <c r="BC7" s="25">
        <v>293.51</v>
      </c>
      <c r="BD7" s="25">
        <v>239.69</v>
      </c>
      <c r="BE7" s="25">
        <v>222.63</v>
      </c>
      <c r="BF7" s="25">
        <v>238.11</v>
      </c>
      <c r="BG7" s="25">
        <v>253.7</v>
      </c>
      <c r="BH7" s="25">
        <v>260.55</v>
      </c>
      <c r="BI7" s="25">
        <v>291.76</v>
      </c>
      <c r="BJ7" s="25">
        <v>585.59</v>
      </c>
      <c r="BK7" s="25">
        <v>561.34</v>
      </c>
      <c r="BL7" s="25">
        <v>538.33000000000004</v>
      </c>
      <c r="BM7" s="25">
        <v>515.14</v>
      </c>
      <c r="BN7" s="25">
        <v>498.34</v>
      </c>
      <c r="BO7" s="25">
        <v>264.86</v>
      </c>
      <c r="BP7" s="25">
        <v>94.52</v>
      </c>
      <c r="BQ7" s="25">
        <v>81.790000000000006</v>
      </c>
      <c r="BR7" s="25">
        <v>73.62</v>
      </c>
      <c r="BS7" s="25">
        <v>88.54</v>
      </c>
      <c r="BT7" s="25">
        <v>80.459999999999994</v>
      </c>
      <c r="BU7" s="25">
        <v>82.78</v>
      </c>
      <c r="BV7" s="25">
        <v>84.82</v>
      </c>
      <c r="BW7" s="25">
        <v>82.29</v>
      </c>
      <c r="BX7" s="25">
        <v>84.16</v>
      </c>
      <c r="BY7" s="25">
        <v>81.45</v>
      </c>
      <c r="BZ7" s="25">
        <v>97.59</v>
      </c>
      <c r="CA7" s="25">
        <v>88.55</v>
      </c>
      <c r="CB7" s="25">
        <v>90.88</v>
      </c>
      <c r="CC7" s="25">
        <v>100.3</v>
      </c>
      <c r="CD7" s="25">
        <v>96.03</v>
      </c>
      <c r="CE7" s="25">
        <v>106.04</v>
      </c>
      <c r="CF7" s="25">
        <v>225.09</v>
      </c>
      <c r="CG7" s="25">
        <v>224.82</v>
      </c>
      <c r="CH7" s="25">
        <v>230.85</v>
      </c>
      <c r="CI7" s="25">
        <v>230.21</v>
      </c>
      <c r="CJ7" s="25">
        <v>240.31</v>
      </c>
      <c r="CK7" s="25">
        <v>181.66</v>
      </c>
      <c r="CL7" s="25">
        <v>43</v>
      </c>
      <c r="CM7" s="25">
        <v>41.4</v>
      </c>
      <c r="CN7" s="25">
        <v>40.479999999999997</v>
      </c>
      <c r="CO7" s="25">
        <v>40.21</v>
      </c>
      <c r="CP7" s="25">
        <v>39.71</v>
      </c>
      <c r="CQ7" s="25">
        <v>49.38</v>
      </c>
      <c r="CR7" s="25">
        <v>50.09</v>
      </c>
      <c r="CS7" s="25">
        <v>50.1</v>
      </c>
      <c r="CT7" s="25">
        <v>49.76</v>
      </c>
      <c r="CU7" s="25">
        <v>49.74</v>
      </c>
      <c r="CV7" s="25">
        <v>60.21</v>
      </c>
      <c r="CW7" s="25">
        <v>90.91</v>
      </c>
      <c r="CX7" s="25">
        <v>90.91</v>
      </c>
      <c r="CY7" s="25">
        <v>90.91</v>
      </c>
      <c r="CZ7" s="25">
        <v>90.91</v>
      </c>
      <c r="DA7" s="25">
        <v>90.77</v>
      </c>
      <c r="DB7" s="25">
        <v>78.010000000000005</v>
      </c>
      <c r="DC7" s="25">
        <v>77.599999999999994</v>
      </c>
      <c r="DD7" s="25">
        <v>77.3</v>
      </c>
      <c r="DE7" s="25">
        <v>76.64</v>
      </c>
      <c r="DF7" s="25">
        <v>75.37</v>
      </c>
      <c r="DG7" s="25">
        <v>89.21</v>
      </c>
      <c r="DH7" s="25">
        <v>57.01</v>
      </c>
      <c r="DI7" s="25">
        <v>59.1</v>
      </c>
      <c r="DJ7" s="25">
        <v>60.89</v>
      </c>
      <c r="DK7" s="25">
        <v>60.54</v>
      </c>
      <c r="DL7" s="25">
        <v>60.48</v>
      </c>
      <c r="DM7" s="25">
        <v>47.5</v>
      </c>
      <c r="DN7" s="25">
        <v>48.41</v>
      </c>
      <c r="DO7" s="25">
        <v>50.02</v>
      </c>
      <c r="DP7" s="25">
        <v>51.38</v>
      </c>
      <c r="DQ7" s="25">
        <v>52.3</v>
      </c>
      <c r="DR7" s="25">
        <v>52.41</v>
      </c>
      <c r="DS7" s="25">
        <v>0</v>
      </c>
      <c r="DT7" s="25">
        <v>0</v>
      </c>
      <c r="DU7" s="25">
        <v>0</v>
      </c>
      <c r="DV7" s="25">
        <v>0</v>
      </c>
      <c r="DW7" s="25">
        <v>0</v>
      </c>
      <c r="DX7" s="25">
        <v>17.399999999999999</v>
      </c>
      <c r="DY7" s="25">
        <v>18.64</v>
      </c>
      <c r="DZ7" s="25">
        <v>19.510000000000002</v>
      </c>
      <c r="EA7" s="25">
        <v>21.6</v>
      </c>
      <c r="EB7" s="25">
        <v>23.36</v>
      </c>
      <c r="EC7" s="25">
        <v>26.78</v>
      </c>
      <c r="ED7" s="25">
        <v>0</v>
      </c>
      <c r="EE7" s="25">
        <v>0</v>
      </c>
      <c r="EF7" s="25">
        <v>0</v>
      </c>
      <c r="EG7" s="25">
        <v>0</v>
      </c>
      <c r="EH7" s="25">
        <v>0</v>
      </c>
      <c r="EI7" s="25">
        <v>0.4</v>
      </c>
      <c r="EJ7" s="25">
        <v>0.36</v>
      </c>
      <c r="EK7" s="25">
        <v>0.56999999999999995</v>
      </c>
      <c r="EL7" s="25">
        <v>0.56000000000000005</v>
      </c>
      <c r="EM7" s="25">
        <v>0.54</v>
      </c>
      <c r="EN7" s="25">
        <v>0.59</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108</v>
      </c>
      <c r="D13" t="s">
        <v>108</v>
      </c>
      <c r="E13" t="s">
        <v>108</v>
      </c>
      <c r="F13" t="s">
        <v>107</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石井 辰憲</cp:lastModifiedBy>
  <cp:lastPrinted>2026-02-20T06:27:49Z</cp:lastPrinted>
  <dcterms:created xsi:type="dcterms:W3CDTF">2025-12-12T09:15:03Z</dcterms:created>
  <dcterms:modified xsi:type="dcterms:W3CDTF">2026-02-24T08:41:51Z</dcterms:modified>
  <cp:category/>
</cp:coreProperties>
</file>