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観光推進係\令和８年度\6.指定管理\〇管理センター・みやま運動広場（みやまの里）\★募集\5.質問回答\"/>
    </mc:Choice>
  </mc:AlternateContent>
  <xr:revisionPtr revIDLastSave="0" documentId="13_ncr:1_{1C3791D0-E755-4A0D-B2D5-966A6A6835D0}" xr6:coauthVersionLast="47" xr6:coauthVersionMax="47" xr10:uidLastSave="{00000000-0000-0000-0000-000000000000}"/>
  <bookViews>
    <workbookView xWindow="-108" yWindow="-108" windowWidth="23256" windowHeight="12456" firstSheet="6" activeTab="9" xr2:uid="{00000000-000D-0000-FFFF-FFFF00000000}"/>
  </bookViews>
  <sheets>
    <sheet name="①収支状況" sheetId="2" r:id="rId1"/>
    <sheet name="②利用状況" sheetId="1" r:id="rId2"/>
    <sheet name="③R8上半期収支見込" sheetId="3" r:id="rId3"/>
    <sheet name="④R8利用実績" sheetId="5" r:id="rId4"/>
    <sheet name="⑤過年度収支状況" sheetId="4" r:id="rId5"/>
    <sheet name="⑥R7管理センター利用収支台帳" sheetId="6" r:id="rId6"/>
    <sheet name="⑦R7みやまグラウンド利用収支台帳" sheetId="7" r:id="rId7"/>
    <sheet name="⑧R7寄テニスコート利用収支台帳" sheetId="8" r:id="rId8"/>
    <sheet name="⑨R7電気料金実績" sheetId="9" r:id="rId9"/>
    <sheet name="⑩各種委託契約等一覧" sheetId="10" r:id="rId10"/>
  </sheets>
  <definedNames>
    <definedName name="_xlnm._FilterDatabase" localSheetId="5" hidden="1">⑥R7管理センター利用収支台帳!$B$2:$K$30</definedName>
    <definedName name="_xlnm._FilterDatabase" localSheetId="6" hidden="1">⑦R7みやまグラウンド利用収支台帳!$B$2:$K$301</definedName>
    <definedName name="_xlnm._FilterDatabase" localSheetId="7" hidden="1">⑧R7寄テニスコート利用収支台帳!$B$2:$G$195</definedName>
    <definedName name="_xlnm.Print_Area" localSheetId="4">⑤過年度収支状況!$A$1:$U$38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9" l="1"/>
  <c r="D17" i="9"/>
  <c r="C17" i="9"/>
  <c r="B17" i="9"/>
  <c r="F196" i="8"/>
  <c r="E196" i="8"/>
  <c r="J302" i="7"/>
  <c r="H302" i="7"/>
  <c r="G302" i="7"/>
  <c r="K301" i="7"/>
  <c r="D301" i="7"/>
  <c r="K300" i="7"/>
  <c r="D300" i="7"/>
  <c r="K299" i="7"/>
  <c r="D299" i="7"/>
  <c r="K298" i="7"/>
  <c r="D298" i="7"/>
  <c r="K297" i="7"/>
  <c r="D297" i="7"/>
  <c r="K296" i="7"/>
  <c r="D296" i="7"/>
  <c r="K295" i="7"/>
  <c r="D295" i="7"/>
  <c r="K294" i="7"/>
  <c r="D294" i="7"/>
  <c r="K293" i="7"/>
  <c r="D293" i="7"/>
  <c r="K292" i="7"/>
  <c r="D292" i="7"/>
  <c r="K291" i="7"/>
  <c r="D291" i="7"/>
  <c r="K290" i="7"/>
  <c r="D290" i="7"/>
  <c r="K289" i="7"/>
  <c r="D289" i="7"/>
  <c r="K288" i="7"/>
  <c r="D288" i="7"/>
  <c r="K287" i="7"/>
  <c r="D287" i="7"/>
  <c r="K286" i="7"/>
  <c r="D286" i="7"/>
  <c r="K285" i="7"/>
  <c r="D285" i="7"/>
  <c r="K284" i="7"/>
  <c r="D284" i="7"/>
  <c r="K283" i="7"/>
  <c r="D283" i="7"/>
  <c r="K282" i="7"/>
  <c r="D282" i="7"/>
  <c r="K281" i="7"/>
  <c r="D281" i="7"/>
  <c r="K280" i="7"/>
  <c r="D280" i="7"/>
  <c r="K279" i="7"/>
  <c r="D279" i="7"/>
  <c r="K278" i="7"/>
  <c r="D278" i="7"/>
  <c r="K277" i="7"/>
  <c r="D277" i="7"/>
  <c r="K276" i="7"/>
  <c r="D276" i="7"/>
  <c r="K275" i="7"/>
  <c r="D275" i="7"/>
  <c r="K274" i="7"/>
  <c r="D274" i="7"/>
  <c r="K273" i="7"/>
  <c r="D273" i="7"/>
  <c r="K272" i="7"/>
  <c r="D272" i="7"/>
  <c r="K271" i="7"/>
  <c r="D271" i="7"/>
  <c r="K270" i="7"/>
  <c r="D270" i="7"/>
  <c r="K269" i="7"/>
  <c r="D269" i="7"/>
  <c r="K268" i="7"/>
  <c r="D268" i="7"/>
  <c r="K267" i="7"/>
  <c r="D267" i="7"/>
  <c r="K266" i="7"/>
  <c r="D266" i="7"/>
  <c r="K265" i="7"/>
  <c r="D265" i="7"/>
  <c r="K264" i="7"/>
  <c r="D264" i="7"/>
  <c r="K263" i="7"/>
  <c r="D263" i="7"/>
  <c r="K262" i="7"/>
  <c r="D262" i="7"/>
  <c r="K261" i="7"/>
  <c r="D261" i="7"/>
  <c r="K260" i="7"/>
  <c r="D260" i="7"/>
  <c r="K259" i="7"/>
  <c r="D259" i="7"/>
  <c r="K258" i="7"/>
  <c r="D258" i="7"/>
  <c r="K257" i="7"/>
  <c r="D257" i="7"/>
  <c r="K256" i="7"/>
  <c r="D256" i="7"/>
  <c r="K255" i="7"/>
  <c r="D255" i="7"/>
  <c r="K254" i="7"/>
  <c r="D254" i="7"/>
  <c r="K253" i="7"/>
  <c r="D253" i="7"/>
  <c r="K252" i="7"/>
  <c r="D252" i="7"/>
  <c r="K251" i="7"/>
  <c r="D251" i="7"/>
  <c r="K250" i="7"/>
  <c r="D250" i="7"/>
  <c r="K249" i="7"/>
  <c r="D249" i="7"/>
  <c r="K248" i="7"/>
  <c r="D248" i="7"/>
  <c r="K247" i="7"/>
  <c r="D247" i="7"/>
  <c r="K246" i="7"/>
  <c r="D246" i="7"/>
  <c r="K245" i="7"/>
  <c r="D245" i="7"/>
  <c r="K244" i="7"/>
  <c r="D244" i="7"/>
  <c r="K243" i="7"/>
  <c r="D243" i="7"/>
  <c r="K242" i="7"/>
  <c r="D242" i="7"/>
  <c r="K241" i="7"/>
  <c r="D241" i="7"/>
  <c r="K240" i="7"/>
  <c r="D240" i="7"/>
  <c r="K239" i="7"/>
  <c r="D239" i="7"/>
  <c r="K238" i="7"/>
  <c r="D238" i="7"/>
  <c r="K237" i="7"/>
  <c r="D237" i="7"/>
  <c r="K236" i="7"/>
  <c r="D236" i="7"/>
  <c r="K235" i="7"/>
  <c r="D235" i="7"/>
  <c r="K234" i="7"/>
  <c r="D234" i="7"/>
  <c r="K233" i="7"/>
  <c r="D233" i="7"/>
  <c r="K232" i="7"/>
  <c r="D232" i="7"/>
  <c r="K231" i="7"/>
  <c r="D231" i="7"/>
  <c r="K230" i="7"/>
  <c r="D230" i="7"/>
  <c r="K229" i="7"/>
  <c r="D229" i="7"/>
  <c r="K228" i="7"/>
  <c r="D228" i="7"/>
  <c r="K227" i="7"/>
  <c r="D227" i="7"/>
  <c r="K226" i="7"/>
  <c r="D226" i="7"/>
  <c r="K225" i="7"/>
  <c r="D225" i="7"/>
  <c r="K224" i="7"/>
  <c r="D224" i="7"/>
  <c r="K223" i="7"/>
  <c r="D223" i="7"/>
  <c r="K222" i="7"/>
  <c r="D222" i="7"/>
  <c r="K221" i="7"/>
  <c r="D221" i="7"/>
  <c r="K220" i="7"/>
  <c r="D220" i="7"/>
  <c r="K219" i="7"/>
  <c r="D219" i="7"/>
  <c r="K218" i="7"/>
  <c r="D218" i="7"/>
  <c r="K217" i="7"/>
  <c r="D217" i="7"/>
  <c r="K216" i="7"/>
  <c r="D216" i="7"/>
  <c r="K215" i="7"/>
  <c r="D215" i="7"/>
  <c r="K214" i="7"/>
  <c r="D214" i="7"/>
  <c r="K213" i="7"/>
  <c r="K212" i="7"/>
  <c r="K211" i="7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9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5" i="7"/>
  <c r="K164" i="7"/>
  <c r="K163" i="7"/>
  <c r="K162" i="7"/>
  <c r="K161" i="7"/>
  <c r="K160" i="7"/>
  <c r="K159" i="7"/>
  <c r="K158" i="7"/>
  <c r="K157" i="7"/>
  <c r="K156" i="7"/>
  <c r="K155" i="7"/>
  <c r="K154" i="7"/>
  <c r="K153" i="7"/>
  <c r="K152" i="7"/>
  <c r="K151" i="7"/>
  <c r="K150" i="7"/>
  <c r="K149" i="7"/>
  <c r="K148" i="7"/>
  <c r="K147" i="7"/>
  <c r="K146" i="7"/>
  <c r="K145" i="7"/>
  <c r="K144" i="7"/>
  <c r="K143" i="7"/>
  <c r="K142" i="7"/>
  <c r="K141" i="7"/>
  <c r="K140" i="7"/>
  <c r="K139" i="7"/>
  <c r="K138" i="7"/>
  <c r="K137" i="7"/>
  <c r="K136" i="7"/>
  <c r="K135" i="7"/>
  <c r="K134" i="7"/>
  <c r="K133" i="7"/>
  <c r="K132" i="7"/>
  <c r="K131" i="7"/>
  <c r="K130" i="7"/>
  <c r="K129" i="7"/>
  <c r="K128" i="7"/>
  <c r="K127" i="7"/>
  <c r="K126" i="7"/>
  <c r="K125" i="7"/>
  <c r="K124" i="7"/>
  <c r="K123" i="7"/>
  <c r="K122" i="7"/>
  <c r="K121" i="7"/>
  <c r="K120" i="7"/>
  <c r="K119" i="7"/>
  <c r="K118" i="7"/>
  <c r="K117" i="7"/>
  <c r="K116" i="7"/>
  <c r="K115" i="7"/>
  <c r="K114" i="7"/>
  <c r="K113" i="7"/>
  <c r="K112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302" i="7" s="1"/>
  <c r="G31" i="6"/>
  <c r="F31" i="6"/>
  <c r="U36" i="5"/>
  <c r="T36" i="5"/>
  <c r="V35" i="5"/>
  <c r="V24" i="5"/>
  <c r="E23" i="5"/>
  <c r="D23" i="5"/>
  <c r="V15" i="5"/>
  <c r="K12" i="5"/>
  <c r="J12" i="5"/>
  <c r="AA10" i="5"/>
  <c r="Z10" i="5"/>
  <c r="Y10" i="5"/>
  <c r="N10" i="5"/>
  <c r="AB9" i="5"/>
  <c r="AB8" i="5"/>
  <c r="V8" i="5"/>
  <c r="AB7" i="5"/>
  <c r="AB6" i="5"/>
  <c r="AB5" i="5"/>
  <c r="AB10" i="5" s="1"/>
  <c r="N6" i="4" l="1"/>
  <c r="O6" i="4"/>
  <c r="P6" i="4"/>
  <c r="Q6" i="4"/>
  <c r="N7" i="4"/>
  <c r="O7" i="4"/>
  <c r="Q7" i="4"/>
  <c r="P7" i="4" s="1"/>
  <c r="N8" i="4"/>
  <c r="O8" i="4"/>
  <c r="P8" i="4"/>
  <c r="Q8" i="4"/>
  <c r="N9" i="4"/>
  <c r="O9" i="4"/>
  <c r="Q9" i="4"/>
  <c r="B33" i="4" s="1"/>
  <c r="D33" i="4" s="1"/>
  <c r="N10" i="4"/>
  <c r="O10" i="4"/>
  <c r="P10" i="4"/>
  <c r="Q10" i="4"/>
  <c r="N11" i="4"/>
  <c r="O11" i="4"/>
  <c r="Q11" i="4"/>
  <c r="P11" i="4" s="1"/>
  <c r="N12" i="4"/>
  <c r="O12" i="4"/>
  <c r="P12" i="4"/>
  <c r="Q12" i="4"/>
  <c r="N13" i="4"/>
  <c r="O13" i="4"/>
  <c r="Q13" i="4"/>
  <c r="B37" i="4" s="1"/>
  <c r="D37" i="4" s="1"/>
  <c r="N14" i="4"/>
  <c r="O14" i="4"/>
  <c r="P14" i="4"/>
  <c r="Q14" i="4"/>
  <c r="R18" i="4"/>
  <c r="S18" i="4" s="1"/>
  <c r="T18" i="4"/>
  <c r="G30" i="4" s="1"/>
  <c r="U18" i="4"/>
  <c r="H30" i="4" s="1"/>
  <c r="R19" i="4"/>
  <c r="S19" i="4" s="1"/>
  <c r="R20" i="4"/>
  <c r="T20" i="4" s="1"/>
  <c r="G32" i="4" s="1"/>
  <c r="S20" i="4"/>
  <c r="V20" i="4" s="1"/>
  <c r="U20" i="4"/>
  <c r="H32" i="4" s="1"/>
  <c r="R21" i="4"/>
  <c r="S21" i="4" s="1"/>
  <c r="T21" i="4"/>
  <c r="G33" i="4" s="1"/>
  <c r="U21" i="4"/>
  <c r="H33" i="4" s="1"/>
  <c r="R22" i="4"/>
  <c r="U22" i="4" s="1"/>
  <c r="H34" i="4" s="1"/>
  <c r="S22" i="4"/>
  <c r="V22" i="4" s="1"/>
  <c r="T22" i="4"/>
  <c r="G34" i="4" s="1"/>
  <c r="R23" i="4"/>
  <c r="S23" i="4"/>
  <c r="F35" i="4" s="1"/>
  <c r="T23" i="4"/>
  <c r="G35" i="4" s="1"/>
  <c r="U23" i="4"/>
  <c r="V23" i="4"/>
  <c r="R24" i="4"/>
  <c r="S24" i="4" s="1"/>
  <c r="R25" i="4"/>
  <c r="S25" i="4" s="1"/>
  <c r="T25" i="4"/>
  <c r="G37" i="4" s="1"/>
  <c r="U25" i="4"/>
  <c r="H37" i="4" s="1"/>
  <c r="R26" i="4"/>
  <c r="S26" i="4"/>
  <c r="F38" i="4" s="1"/>
  <c r="T26" i="4"/>
  <c r="V26" i="4" s="1"/>
  <c r="U26" i="4"/>
  <c r="H38" i="4" s="1"/>
  <c r="B30" i="4"/>
  <c r="D30" i="4"/>
  <c r="B35" i="4"/>
  <c r="D35" i="4" s="1"/>
  <c r="H35" i="4"/>
  <c r="B38" i="4"/>
  <c r="D38" i="4"/>
  <c r="F42" i="3"/>
  <c r="E42" i="3"/>
  <c r="D42" i="3"/>
  <c r="C42" i="3"/>
  <c r="B42" i="3"/>
  <c r="H42" i="3" s="1"/>
  <c r="H41" i="3"/>
  <c r="H40" i="3"/>
  <c r="H39" i="3"/>
  <c r="H38" i="3"/>
  <c r="H37" i="3"/>
  <c r="H36" i="3"/>
  <c r="H35" i="3"/>
  <c r="H34" i="3"/>
  <c r="H33" i="3"/>
  <c r="H32" i="3"/>
  <c r="G32" i="3"/>
  <c r="G31" i="3"/>
  <c r="H31" i="3" s="1"/>
  <c r="H30" i="3"/>
  <c r="H29" i="3"/>
  <c r="H28" i="3"/>
  <c r="H27" i="3"/>
  <c r="H26" i="3"/>
  <c r="H25" i="3"/>
  <c r="G24" i="3"/>
  <c r="H24" i="3" s="1"/>
  <c r="H23" i="3"/>
  <c r="H22" i="3"/>
  <c r="G21" i="3"/>
  <c r="G42" i="3" s="1"/>
  <c r="H20" i="3"/>
  <c r="H19" i="3"/>
  <c r="G15" i="3"/>
  <c r="G44" i="3" s="1"/>
  <c r="F15" i="3"/>
  <c r="F44" i="3" s="1"/>
  <c r="E15" i="3"/>
  <c r="E44" i="3" s="1"/>
  <c r="C15" i="3"/>
  <c r="C44" i="3" s="1"/>
  <c r="B15" i="3"/>
  <c r="B44" i="3" s="1"/>
  <c r="H14" i="3"/>
  <c r="D13" i="3"/>
  <c r="D15" i="3" s="1"/>
  <c r="D44" i="3" s="1"/>
  <c r="B13" i="3"/>
  <c r="H13" i="3" s="1"/>
  <c r="H12" i="3"/>
  <c r="H11" i="3"/>
  <c r="H10" i="3"/>
  <c r="H9" i="3"/>
  <c r="H8" i="3"/>
  <c r="H7" i="3"/>
  <c r="H6" i="3"/>
  <c r="H5" i="3"/>
  <c r="V18" i="4" l="1"/>
  <c r="F30" i="4"/>
  <c r="V25" i="4"/>
  <c r="F37" i="4"/>
  <c r="F31" i="4"/>
  <c r="V21" i="4"/>
  <c r="F33" i="4"/>
  <c r="F36" i="4"/>
  <c r="B31" i="4"/>
  <c r="D31" i="4" s="1"/>
  <c r="P13" i="4"/>
  <c r="P9" i="4"/>
  <c r="B34" i="4"/>
  <c r="D34" i="4" s="1"/>
  <c r="F34" i="4"/>
  <c r="G38" i="4"/>
  <c r="T24" i="4"/>
  <c r="G36" i="4" s="1"/>
  <c r="U19" i="4"/>
  <c r="H31" i="4" s="1"/>
  <c r="B36" i="4"/>
  <c r="D36" i="4" s="1"/>
  <c r="F32" i="4"/>
  <c r="U24" i="4"/>
  <c r="H36" i="4" s="1"/>
  <c r="B32" i="4"/>
  <c r="D32" i="4" s="1"/>
  <c r="T19" i="4"/>
  <c r="G31" i="4" s="1"/>
  <c r="H15" i="3"/>
  <c r="H44" i="3" s="1"/>
  <c r="H21" i="3"/>
  <c r="V24" i="4" l="1"/>
  <c r="V19" i="4"/>
  <c r="M17" i="1" l="1"/>
  <c r="M18" i="1" s="1"/>
  <c r="J17" i="1"/>
  <c r="J18" i="1" s="1"/>
  <c r="G17" i="1"/>
  <c r="G18" i="1" s="1"/>
  <c r="D17" i="1"/>
  <c r="D18" i="1" s="1"/>
  <c r="L17" i="1"/>
  <c r="K17" i="1"/>
  <c r="I17" i="1"/>
  <c r="H17" i="1"/>
  <c r="F17" i="1"/>
  <c r="F18" i="1" s="1"/>
  <c r="E17" i="1"/>
  <c r="C17" i="1"/>
  <c r="C18" i="1" s="1"/>
  <c r="B17" i="1"/>
  <c r="I18" i="1" l="1"/>
  <c r="L18" i="1"/>
</calcChain>
</file>

<file path=xl/sharedStrings.xml><?xml version="1.0" encoding="utf-8"?>
<sst xmlns="http://schemas.openxmlformats.org/spreadsheetml/2006/main" count="1910" uniqueCount="270">
  <si>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</si>
  <si>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</si>
  <si>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</si>
  <si>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</si>
  <si>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</si>
  <si>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</si>
  <si>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</si>
  <si>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</si>
  <si>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</si>
  <si>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</si>
  <si>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</si>
  <si>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</si>
  <si>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　　ナイター</t>
    <phoneticPr fontId="1"/>
  </si>
  <si>
    <t>　　テニスコート</t>
    <phoneticPr fontId="1"/>
  </si>
  <si>
    <t>　　管理センター</t>
    <rPh sb="2" eb="4">
      <t>カンリ</t>
    </rPh>
    <phoneticPr fontId="1"/>
  </si>
  <si>
    <t>　　グランド</t>
    <phoneticPr fontId="1"/>
  </si>
  <si>
    <t>合計</t>
    <rPh sb="0" eb="2">
      <t>ゴウケイ</t>
    </rPh>
    <phoneticPr fontId="1"/>
  </si>
  <si>
    <t>R5</t>
    <phoneticPr fontId="1"/>
  </si>
  <si>
    <t>R6</t>
    <phoneticPr fontId="1"/>
  </si>
  <si>
    <t>R7</t>
    <phoneticPr fontId="1"/>
  </si>
  <si>
    <t>前年度比
増減</t>
    <rPh sb="0" eb="4">
      <t>ゼンネンドヒ</t>
    </rPh>
    <rPh sb="5" eb="7">
      <t>ゾウゲン</t>
    </rPh>
    <phoneticPr fontId="1"/>
  </si>
  <si>
    <t>【歳入】</t>
    <rPh sb="1" eb="3">
      <t>サイニュウ</t>
    </rPh>
    <phoneticPr fontId="1"/>
  </si>
  <si>
    <t>４月実績</t>
    <rPh sb="1" eb="2">
      <t>ガツ</t>
    </rPh>
    <rPh sb="2" eb="4">
      <t>ジッセキ</t>
    </rPh>
    <phoneticPr fontId="1"/>
  </si>
  <si>
    <t>５月実績</t>
    <rPh sb="1" eb="2">
      <t>ガツ</t>
    </rPh>
    <rPh sb="2" eb="4">
      <t>ジッセキ</t>
    </rPh>
    <phoneticPr fontId="1"/>
  </si>
  <si>
    <t>６月実績</t>
    <rPh sb="1" eb="2">
      <t>ガツ</t>
    </rPh>
    <rPh sb="2" eb="4">
      <t>ジッセキ</t>
    </rPh>
    <phoneticPr fontId="1"/>
  </si>
  <si>
    <t>７月実績</t>
    <rPh sb="1" eb="2">
      <t>ガツ</t>
    </rPh>
    <rPh sb="2" eb="4">
      <t>ジッセキ</t>
    </rPh>
    <phoneticPr fontId="1"/>
  </si>
  <si>
    <t>8月実績</t>
    <rPh sb="1" eb="2">
      <t>ガツ</t>
    </rPh>
    <rPh sb="2" eb="4">
      <t>ジッセキ</t>
    </rPh>
    <phoneticPr fontId="1"/>
  </si>
  <si>
    <t>9月見込</t>
    <rPh sb="1" eb="2">
      <t>ガツ</t>
    </rPh>
    <rPh sb="2" eb="4">
      <t>ミコミ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</si>
  <si>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</si>
  <si>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</si>
  <si>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センター</t>
    <phoneticPr fontId="1"/>
  </si>
  <si>
    <t>9月は宿泊台帳から+食堂施設使用料</t>
    <rPh sb="1" eb="2">
      <t>ツキ</t>
    </rPh>
    <rPh sb="3" eb="7">
      <t>シュクハクダイチョウ</t>
    </rPh>
    <rPh sb="10" eb="12">
      <t>ショクドウ</t>
    </rPh>
    <rPh sb="12" eb="14">
      <t>シセツ</t>
    </rPh>
    <rPh sb="14" eb="17">
      <t>シヨウリョウ</t>
    </rPh>
    <phoneticPr fontId="1"/>
  </si>
  <si>
    <t>ｸﾞﾗｳﾝﾄﾞ</t>
    <phoneticPr fontId="1"/>
  </si>
  <si>
    <t>9月はネット予約状況から</t>
    <rPh sb="1" eb="2">
      <t>ツキ</t>
    </rPh>
    <rPh sb="6" eb="8">
      <t>ヨヤク</t>
    </rPh>
    <rPh sb="8" eb="10">
      <t>ジョウキョウ</t>
    </rPh>
    <phoneticPr fontId="1"/>
  </si>
  <si>
    <t>ナイター</t>
    <phoneticPr fontId="1"/>
  </si>
  <si>
    <t>9月はネット予約状況から</t>
    <rPh sb="1" eb="2">
      <t>ガツ</t>
    </rPh>
    <rPh sb="6" eb="8">
      <t>ヨヤク</t>
    </rPh>
    <rPh sb="8" eb="10">
      <t>ジョウキョウ</t>
    </rPh>
    <phoneticPr fontId="1"/>
  </si>
  <si>
    <t>ﾃﾆｽｺｰﾄ</t>
    <phoneticPr fontId="1"/>
  </si>
  <si>
    <t>9月は昨年実績額</t>
    <rPh sb="1" eb="2">
      <t>ガツ</t>
    </rPh>
    <rPh sb="3" eb="8">
      <t>サクネンジッセキガク</t>
    </rPh>
    <phoneticPr fontId="1"/>
  </si>
  <si>
    <t>BBQ場</t>
    <rPh sb="3" eb="4">
      <t>バ</t>
    </rPh>
    <phoneticPr fontId="1"/>
  </si>
  <si>
    <t>日帰り入浴</t>
    <rPh sb="0" eb="2">
      <t>ヒガエ</t>
    </rPh>
    <rPh sb="3" eb="5">
      <t>ニュウヨク</t>
    </rPh>
    <phoneticPr fontId="1"/>
  </si>
  <si>
    <t>8月は実績＋α見込額、9月は2か月（5月・6月）平均額</t>
    <rPh sb="1" eb="2">
      <t>ガツ</t>
    </rPh>
    <rPh sb="3" eb="5">
      <t>ジッセキ</t>
    </rPh>
    <rPh sb="7" eb="10">
      <t>ミコミガク</t>
    </rPh>
    <rPh sb="12" eb="13">
      <t>ガツ</t>
    </rPh>
    <rPh sb="16" eb="17">
      <t>ゲツ</t>
    </rPh>
    <rPh sb="19" eb="20">
      <t>ガツ</t>
    </rPh>
    <rPh sb="22" eb="23">
      <t>ガツ</t>
    </rPh>
    <rPh sb="24" eb="27">
      <t>ヘイキンガク</t>
    </rPh>
    <phoneticPr fontId="1"/>
  </si>
  <si>
    <t>法定福利費預り金</t>
    <rPh sb="0" eb="5">
      <t>ホウテイフクリヒ</t>
    </rPh>
    <rPh sb="5" eb="6">
      <t>アズカ</t>
    </rPh>
    <rPh sb="7" eb="8">
      <t>キン</t>
    </rPh>
    <phoneticPr fontId="1"/>
  </si>
  <si>
    <t>所得税預り金</t>
    <rPh sb="0" eb="4">
      <t>ショトクゼイアズカ</t>
    </rPh>
    <rPh sb="5" eb="6">
      <t>キン</t>
    </rPh>
    <phoneticPr fontId="1"/>
  </si>
  <si>
    <t>8月以降は3か月（4月～6月）平均額</t>
    <rPh sb="1" eb="2">
      <t>ガツ</t>
    </rPh>
    <rPh sb="2" eb="4">
      <t>イコウ</t>
    </rPh>
    <rPh sb="7" eb="8">
      <t>ゲツ</t>
    </rPh>
    <rPh sb="10" eb="11">
      <t>ガツ</t>
    </rPh>
    <rPh sb="13" eb="14">
      <t>ガツ</t>
    </rPh>
    <rPh sb="15" eb="18">
      <t>ヘイキンガク</t>
    </rPh>
    <phoneticPr fontId="1"/>
  </si>
  <si>
    <t>その他（売店ほか)</t>
    <rPh sb="2" eb="3">
      <t>タ</t>
    </rPh>
    <rPh sb="4" eb="6">
      <t>バイテン</t>
    </rPh>
    <phoneticPr fontId="1"/>
  </si>
  <si>
    <t>6月は売店収入のほか、電気代補償＋ｺﾋﾟｰ</t>
    <rPh sb="1" eb="2">
      <t>ガツ</t>
    </rPh>
    <rPh sb="3" eb="7">
      <t>バイテンシュウニュウ</t>
    </rPh>
    <rPh sb="11" eb="14">
      <t>デンキダイ</t>
    </rPh>
    <rPh sb="14" eb="16">
      <t>ホショウ</t>
    </rPh>
    <phoneticPr fontId="1"/>
  </si>
  <si>
    <t>町収入</t>
    <rPh sb="0" eb="1">
      <t>マチ</t>
    </rPh>
    <rPh sb="1" eb="3">
      <t>シュウニュウ</t>
    </rPh>
    <phoneticPr fontId="1"/>
  </si>
  <si>
    <t>【歳出】</t>
    <rPh sb="1" eb="3">
      <t>サイシュツ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</si>
  <si>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</si>
  <si>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</si>
  <si>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</si>
  <si>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</si>
  <si>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役員報酬</t>
    <rPh sb="0" eb="4">
      <t>ヤクインホウシュウ</t>
    </rPh>
    <phoneticPr fontId="1"/>
  </si>
  <si>
    <t>給与手当</t>
    <rPh sb="0" eb="4">
      <t>キュウヨテアテ</t>
    </rPh>
    <phoneticPr fontId="1"/>
  </si>
  <si>
    <t>法定福利費</t>
    <rPh sb="0" eb="2">
      <t>ホウテイ</t>
    </rPh>
    <rPh sb="2" eb="5">
      <t>フクリヒ</t>
    </rPh>
    <phoneticPr fontId="4"/>
  </si>
  <si>
    <t>9月はR8.7月実績額×２</t>
    <rPh sb="1" eb="2">
      <t>ガツ</t>
    </rPh>
    <rPh sb="7" eb="8">
      <t>ガツ</t>
    </rPh>
    <rPh sb="8" eb="10">
      <t>ジッセキ</t>
    </rPh>
    <rPh sb="10" eb="11">
      <t>ガク</t>
    </rPh>
    <phoneticPr fontId="1"/>
  </si>
  <si>
    <t>委託料</t>
    <rPh sb="0" eb="3">
      <t>イタクリョウ</t>
    </rPh>
    <phoneticPr fontId="4"/>
  </si>
  <si>
    <t>税理士顧問料＋草刈委託料＋仂委託料8月以降は見込額</t>
    <rPh sb="0" eb="6">
      <t>ゼイリシコモンリョウ</t>
    </rPh>
    <rPh sb="7" eb="12">
      <t>クサカリイタクリョウ</t>
    </rPh>
    <rPh sb="13" eb="14">
      <t>ロク</t>
    </rPh>
    <rPh sb="14" eb="17">
      <t>イタクリョウ</t>
    </rPh>
    <rPh sb="18" eb="21">
      <t>ガツイコウ</t>
    </rPh>
    <rPh sb="22" eb="25">
      <t>ミコミガク</t>
    </rPh>
    <phoneticPr fontId="1"/>
  </si>
  <si>
    <t>旅費交通費</t>
    <rPh sb="0" eb="2">
      <t>リョヒ</t>
    </rPh>
    <rPh sb="2" eb="5">
      <t>コウツウヒ</t>
    </rPh>
    <phoneticPr fontId="4"/>
  </si>
  <si>
    <t>9月は3か月（4月～6月）平均額</t>
    <rPh sb="1" eb="2">
      <t>ガツ</t>
    </rPh>
    <rPh sb="5" eb="6">
      <t>ゲツ</t>
    </rPh>
    <rPh sb="8" eb="9">
      <t>ガツ</t>
    </rPh>
    <rPh sb="11" eb="12">
      <t>ガツ</t>
    </rPh>
    <rPh sb="13" eb="16">
      <t>ヘイキンガク</t>
    </rPh>
    <phoneticPr fontId="1"/>
  </si>
  <si>
    <t>通信費</t>
    <rPh sb="0" eb="3">
      <t>ツウシンヒ</t>
    </rPh>
    <phoneticPr fontId="4"/>
  </si>
  <si>
    <t>携帯電話＋電話代＋ネット代 ,9月はR8.7月実績額×２</t>
    <rPh sb="0" eb="2">
      <t>ケイタイ</t>
    </rPh>
    <rPh sb="2" eb="4">
      <t>デンワ</t>
    </rPh>
    <rPh sb="5" eb="8">
      <t>デンワダイ</t>
    </rPh>
    <rPh sb="12" eb="13">
      <t>ダイ</t>
    </rPh>
    <phoneticPr fontId="1"/>
  </si>
  <si>
    <t>交際費</t>
    <rPh sb="0" eb="3">
      <t>コウサイヒ</t>
    </rPh>
    <phoneticPr fontId="1"/>
  </si>
  <si>
    <t>交際費</t>
    <rPh sb="0" eb="3">
      <t>コウサイヒ</t>
    </rPh>
    <phoneticPr fontId="4"/>
  </si>
  <si>
    <t>会議費</t>
    <rPh sb="0" eb="3">
      <t>カイギヒ</t>
    </rPh>
    <phoneticPr fontId="1"/>
  </si>
  <si>
    <t>会議費</t>
    <rPh sb="0" eb="3">
      <t>カイギヒ</t>
    </rPh>
    <phoneticPr fontId="4"/>
  </si>
  <si>
    <t>レンタル料</t>
    <rPh sb="4" eb="5">
      <t>リョウ</t>
    </rPh>
    <phoneticPr fontId="1"/>
  </si>
  <si>
    <t>レンタル料</t>
    <rPh sb="4" eb="5">
      <t>リョウ</t>
    </rPh>
    <phoneticPr fontId="4"/>
  </si>
  <si>
    <t>リース料</t>
    <rPh sb="3" eb="4">
      <t>リョウ</t>
    </rPh>
    <phoneticPr fontId="1"/>
  </si>
  <si>
    <t>リース料</t>
    <rPh sb="3" eb="4">
      <t>リョウ</t>
    </rPh>
    <phoneticPr fontId="4"/>
  </si>
  <si>
    <t>保険料</t>
    <rPh sb="0" eb="3">
      <t>ホケンリョウ</t>
    </rPh>
    <phoneticPr fontId="1"/>
  </si>
  <si>
    <t>保険料</t>
    <rPh sb="0" eb="3">
      <t>ホケンリョウ</t>
    </rPh>
    <phoneticPr fontId="4"/>
  </si>
  <si>
    <t>修繕費</t>
    <rPh sb="0" eb="3">
      <t>シュウゼンヒ</t>
    </rPh>
    <phoneticPr fontId="1"/>
  </si>
  <si>
    <t>修繕費</t>
    <rPh sb="0" eb="3">
      <t>シュウゼンヒ</t>
    </rPh>
    <phoneticPr fontId="4"/>
  </si>
  <si>
    <t>水道光熱費</t>
    <rPh sb="0" eb="5">
      <t>スイドウコウネツヒ</t>
    </rPh>
    <phoneticPr fontId="4"/>
  </si>
  <si>
    <t>9月はR8.8月実績額×２</t>
    <rPh sb="1" eb="2">
      <t>ガツ</t>
    </rPh>
    <rPh sb="7" eb="8">
      <t>ガツ</t>
    </rPh>
    <rPh sb="8" eb="10">
      <t>ジッセキ</t>
    </rPh>
    <rPh sb="10" eb="11">
      <t>ガク</t>
    </rPh>
    <phoneticPr fontId="1"/>
  </si>
  <si>
    <t>燃料費</t>
    <rPh sb="0" eb="3">
      <t>ネンリョウヒ</t>
    </rPh>
    <phoneticPr fontId="1"/>
  </si>
  <si>
    <t>燃料費</t>
    <rPh sb="0" eb="3">
      <t>ネンリョウヒ</t>
    </rPh>
    <phoneticPr fontId="4"/>
  </si>
  <si>
    <t>消耗品</t>
    <rPh sb="0" eb="3">
      <t>ショウモウヒン</t>
    </rPh>
    <phoneticPr fontId="4"/>
  </si>
  <si>
    <t>9月は見込額</t>
    <rPh sb="1" eb="2">
      <t>ガツ</t>
    </rPh>
    <rPh sb="3" eb="6">
      <t>ミコミガク</t>
    </rPh>
    <phoneticPr fontId="1"/>
  </si>
  <si>
    <t>租税公課</t>
    <rPh sb="0" eb="4">
      <t>ソゼイコウカ</t>
    </rPh>
    <phoneticPr fontId="1"/>
  </si>
  <si>
    <t>租税公課</t>
    <rPh sb="0" eb="4">
      <t>ソゼイコウカ</t>
    </rPh>
    <phoneticPr fontId="4"/>
  </si>
  <si>
    <t>事務運営費</t>
    <rPh sb="0" eb="5">
      <t>ジムウンエイヒ</t>
    </rPh>
    <phoneticPr fontId="4"/>
  </si>
  <si>
    <t>広告宣伝費</t>
    <rPh sb="0" eb="5">
      <t>コウコクセンデンヒ</t>
    </rPh>
    <phoneticPr fontId="4"/>
  </si>
  <si>
    <t>支払手数料</t>
    <rPh sb="0" eb="5">
      <t>シハライテスウリョウ</t>
    </rPh>
    <phoneticPr fontId="4"/>
  </si>
  <si>
    <t>夏休み以降は見込額</t>
    <rPh sb="0" eb="2">
      <t>ナツヤス</t>
    </rPh>
    <rPh sb="3" eb="5">
      <t>イコウ</t>
    </rPh>
    <rPh sb="6" eb="9">
      <t>ミコミガク</t>
    </rPh>
    <phoneticPr fontId="1"/>
  </si>
  <si>
    <t>諸会費</t>
    <rPh sb="0" eb="3">
      <t>ショカイヒ</t>
    </rPh>
    <phoneticPr fontId="1"/>
  </si>
  <si>
    <t>諸会費</t>
    <rPh sb="0" eb="3">
      <t>ショカイヒ</t>
    </rPh>
    <phoneticPr fontId="4"/>
  </si>
  <si>
    <t>衛生費</t>
    <rPh sb="0" eb="3">
      <t>エイセイヒ</t>
    </rPh>
    <phoneticPr fontId="1"/>
  </si>
  <si>
    <t>衛生費</t>
    <rPh sb="0" eb="3">
      <t>エイセイヒ</t>
    </rPh>
    <phoneticPr fontId="4"/>
  </si>
  <si>
    <t>浄化槽清掃委託料</t>
    <rPh sb="0" eb="8">
      <t>ジョウカソウセイソウイタクリョウ</t>
    </rPh>
    <phoneticPr fontId="1"/>
  </si>
  <si>
    <t>税理士報酬</t>
    <rPh sb="0" eb="3">
      <t>ゼイリシ</t>
    </rPh>
    <rPh sb="3" eb="5">
      <t>ホウシュウ</t>
    </rPh>
    <phoneticPr fontId="4"/>
  </si>
  <si>
    <t>毎月の顧問料は委託料に計上</t>
    <rPh sb="0" eb="2">
      <t>マイツキ</t>
    </rPh>
    <rPh sb="3" eb="6">
      <t>コモンリョウ</t>
    </rPh>
    <rPh sb="7" eb="10">
      <t>イタクリョウ</t>
    </rPh>
    <rPh sb="11" eb="13">
      <t>ケイジョウ</t>
    </rPh>
    <phoneticPr fontId="1"/>
  </si>
  <si>
    <t>仕入費用</t>
    <rPh sb="0" eb="2">
      <t>シイ</t>
    </rPh>
    <rPh sb="2" eb="4">
      <t>ヒヨウ</t>
    </rPh>
    <phoneticPr fontId="4"/>
  </si>
  <si>
    <t>収支差引</t>
    <rPh sb="0" eb="4">
      <t>シュウシサシヒキ</t>
    </rPh>
    <phoneticPr fontId="1"/>
  </si>
  <si>
    <t>R4</t>
    <phoneticPr fontId="1"/>
  </si>
  <si>
    <t>R3</t>
    <phoneticPr fontId="1"/>
  </si>
  <si>
    <t>R2</t>
    <phoneticPr fontId="1"/>
  </si>
  <si>
    <t>R1</t>
    <phoneticPr fontId="1"/>
  </si>
  <si>
    <t>H30</t>
    <phoneticPr fontId="1"/>
  </si>
  <si>
    <t>H29</t>
    <phoneticPr fontId="1"/>
  </si>
  <si>
    <t>H28</t>
    <phoneticPr fontId="1"/>
  </si>
  <si>
    <t>H27</t>
    <phoneticPr fontId="1"/>
  </si>
  <si>
    <t>H26</t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</si>
  <si>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</si>
  <si>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ｾﾝﾀｰ</t>
    <phoneticPr fontId="1"/>
  </si>
  <si>
    <t>当期
純利益</t>
    <rPh sb="0" eb="2">
      <t>トウキ</t>
    </rPh>
    <rPh sb="3" eb="6">
      <t>ジュンリエキ</t>
    </rPh>
    <phoneticPr fontId="1"/>
  </si>
  <si>
    <t>法人税
住民税</t>
    <rPh sb="0" eb="3">
      <t>ホウジンゼイ</t>
    </rPh>
    <rPh sb="4" eb="7">
      <t>ジュウミンゼイ</t>
    </rPh>
    <phoneticPr fontId="1"/>
  </si>
  <si>
    <t>経常利益</t>
    <rPh sb="0" eb="4">
      <t>ケイジョウリエキ</t>
    </rPh>
    <phoneticPr fontId="1"/>
  </si>
  <si>
    <t>収支差引</t>
    <rPh sb="0" eb="2">
      <t>シュウシ</t>
    </rPh>
    <rPh sb="2" eb="4">
      <t>サシヒキ</t>
    </rPh>
    <phoneticPr fontId="1"/>
  </si>
  <si>
    <t>支出計</t>
    <rPh sb="0" eb="3">
      <t>シシュツケイ</t>
    </rPh>
    <phoneticPr fontId="1"/>
  </si>
  <si>
    <t>雑費</t>
    <rPh sb="0" eb="2">
      <t>ザッピ</t>
    </rPh>
    <phoneticPr fontId="1"/>
  </si>
  <si>
    <t>事務費</t>
    <rPh sb="0" eb="2">
      <t>ジム</t>
    </rPh>
    <rPh sb="2" eb="3">
      <t>ヒ</t>
    </rPh>
    <phoneticPr fontId="1"/>
  </si>
  <si>
    <t>消耗品費</t>
    <rPh sb="0" eb="4">
      <t>ショウモウヒンヒ</t>
    </rPh>
    <phoneticPr fontId="1"/>
  </si>
  <si>
    <t>光熱水費</t>
    <rPh sb="0" eb="3">
      <t>コウネツスイ</t>
    </rPh>
    <rPh sb="3" eb="4">
      <t>ヒ</t>
    </rPh>
    <phoneticPr fontId="1"/>
  </si>
  <si>
    <t>支出</t>
    <rPh sb="0" eb="2">
      <t>シシュツ</t>
    </rPh>
    <phoneticPr fontId="1"/>
  </si>
  <si>
    <t>収入額</t>
    <rPh sb="0" eb="3">
      <t>シュウニュウガク</t>
    </rPh>
    <phoneticPr fontId="1"/>
  </si>
  <si>
    <t>※売上利益
【営業外収入を除く】</t>
    <rPh sb="1" eb="3">
      <t>ウリアゲ</t>
    </rPh>
    <rPh sb="3" eb="5">
      <t>リエキ</t>
    </rPh>
    <rPh sb="7" eb="12">
      <t>エイギョウガイシュウニュウ</t>
    </rPh>
    <rPh sb="13" eb="14">
      <t>ノゾ</t>
    </rPh>
    <phoneticPr fontId="1"/>
  </si>
  <si>
    <t>利用
人数</t>
    <rPh sb="0" eb="2">
      <t>リヨウ</t>
    </rPh>
    <rPh sb="3" eb="5">
      <t>ニンズウ</t>
    </rPh>
    <phoneticPr fontId="1"/>
  </si>
  <si>
    <t>利用
回数</t>
    <rPh sb="0" eb="2">
      <t>リヨウ</t>
    </rPh>
    <rPh sb="3" eb="5">
      <t>カイスウ</t>
    </rPh>
    <phoneticPr fontId="1"/>
  </si>
  <si>
    <t>営業外収入
（委託等）</t>
    <rPh sb="0" eb="5">
      <t>エイギョウガイシュウニュウ</t>
    </rPh>
    <rPh sb="7" eb="9">
      <t>イタク</t>
    </rPh>
    <rPh sb="9" eb="10">
      <t>ナド</t>
    </rPh>
    <phoneticPr fontId="1"/>
  </si>
  <si>
    <t>物販等</t>
    <rPh sb="0" eb="2">
      <t>ブッパン</t>
    </rPh>
    <rPh sb="2" eb="3">
      <t>トウ</t>
    </rPh>
    <phoneticPr fontId="1"/>
  </si>
  <si>
    <t>その他収入</t>
    <rPh sb="2" eb="3">
      <t>タ</t>
    </rPh>
    <rPh sb="3" eb="5">
      <t>シュウニュウ</t>
    </rPh>
    <phoneticPr fontId="1"/>
  </si>
  <si>
    <t>テニスコート</t>
    <phoneticPr fontId="1"/>
  </si>
  <si>
    <t>グランド</t>
    <phoneticPr fontId="1"/>
  </si>
  <si>
    <t>管理センター</t>
    <rPh sb="0" eb="2">
      <t>カンリ</t>
    </rPh>
    <phoneticPr fontId="1"/>
  </si>
  <si>
    <t>収入</t>
    <rPh sb="0" eb="2">
      <t>シュウニュウ</t>
    </rPh>
    <phoneticPr fontId="1"/>
  </si>
  <si>
    <t>宿泊利用</t>
    <rPh sb="0" eb="2">
      <t>シュクハク</t>
    </rPh>
    <rPh sb="2" eb="4">
      <t>リヨウ</t>
    </rPh>
    <phoneticPr fontId="1"/>
  </si>
  <si>
    <t>休憩利用</t>
    <rPh sb="0" eb="4">
      <t>キュウケイリヨウ</t>
    </rPh>
    <phoneticPr fontId="1"/>
  </si>
  <si>
    <t>食事施設使用料（浜膳）</t>
    <rPh sb="0" eb="7">
      <t>ショクジシセツシヨウリョウ</t>
    </rPh>
    <rPh sb="8" eb="10">
      <t>ハマゼン</t>
    </rPh>
    <phoneticPr fontId="1"/>
  </si>
  <si>
    <t>入浴施設</t>
    <rPh sb="0" eb="4">
      <t>ニュウヨクシセツ</t>
    </rPh>
    <phoneticPr fontId="1"/>
  </si>
  <si>
    <t>グラウンド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</si>
  <si>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</si>
  <si>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</si>
  <si>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人数</t>
    <rPh sb="0" eb="2">
      <t>ニンズウ</t>
    </rPh>
    <phoneticPr fontId="1"/>
  </si>
  <si>
    <t>金額</t>
    <rPh sb="0" eb="2">
      <t>キンガク</t>
    </rPh>
    <phoneticPr fontId="1"/>
  </si>
  <si>
    <t>グラウンド
使用料</t>
    <rPh sb="6" eb="9">
      <t>シヨウリョウ</t>
    </rPh>
    <phoneticPr fontId="1"/>
  </si>
  <si>
    <t>ナイター
使用料</t>
    <rPh sb="5" eb="8">
      <t>シヨウリョウ</t>
    </rPh>
    <phoneticPr fontId="1"/>
  </si>
  <si>
    <t>使用料</t>
    <rPh sb="0" eb="3">
      <t>シヨウリョウ</t>
    </rPh>
    <phoneticPr fontId="1"/>
  </si>
  <si>
    <t>③</t>
    <phoneticPr fontId="1"/>
  </si>
  <si>
    <t>⑤</t>
    <phoneticPr fontId="1"/>
  </si>
  <si>
    <t>⑥</t>
    <phoneticPr fontId="1"/>
  </si>
  <si>
    <t>②</t>
    <phoneticPr fontId="1"/>
  </si>
  <si>
    <t>①</t>
    <phoneticPr fontId="1"/>
  </si>
  <si>
    <t>④</t>
    <phoneticPr fontId="1"/>
  </si>
  <si>
    <t>①過去3か年収支状況</t>
    <rPh sb="1" eb="3">
      <t>カコ</t>
    </rPh>
    <rPh sb="5" eb="6">
      <t>ネン</t>
    </rPh>
    <rPh sb="6" eb="8">
      <t>シュウシ</t>
    </rPh>
    <rPh sb="8" eb="10">
      <t>ジョウキョウ</t>
    </rPh>
    <phoneticPr fontId="1"/>
  </si>
  <si>
    <t>②過去3か年利用状況</t>
    <rPh sb="1" eb="3">
      <t>カコ</t>
    </rPh>
    <rPh sb="5" eb="6">
      <t>ネン</t>
    </rPh>
    <rPh sb="6" eb="8">
      <t>リヨウ</t>
    </rPh>
    <rPh sb="8" eb="10">
      <t>ジョウキョウ</t>
    </rPh>
    <phoneticPr fontId="1"/>
  </si>
  <si>
    <t>③令和8年度上半期収支見込</t>
    <rPh sb="1" eb="3">
      <t>レイワ</t>
    </rPh>
    <rPh sb="4" eb="6">
      <t>ネンド</t>
    </rPh>
    <rPh sb="6" eb="9">
      <t>カミハンキ</t>
    </rPh>
    <rPh sb="9" eb="11">
      <t>シュウシ</t>
    </rPh>
    <rPh sb="11" eb="13">
      <t>ミコミ</t>
    </rPh>
    <phoneticPr fontId="1"/>
  </si>
  <si>
    <t>④令和8年度各施設利用実績（4月～8月）</t>
    <rPh sb="1" eb="3">
      <t>レイワ</t>
    </rPh>
    <rPh sb="4" eb="6">
      <t>ネンド</t>
    </rPh>
    <rPh sb="6" eb="9">
      <t>カクシセツ</t>
    </rPh>
    <rPh sb="9" eb="13">
      <t>リヨウジッセキ</t>
    </rPh>
    <rPh sb="15" eb="16">
      <t>ガツ</t>
    </rPh>
    <rPh sb="18" eb="19">
      <t>ガツ</t>
    </rPh>
    <phoneticPr fontId="1"/>
  </si>
  <si>
    <t>⑤過年度収支状況</t>
    <rPh sb="1" eb="4">
      <t>カネンド</t>
    </rPh>
    <rPh sb="4" eb="6">
      <t>シュウシ</t>
    </rPh>
    <rPh sb="6" eb="8">
      <t>ジョウキョウ</t>
    </rPh>
    <phoneticPr fontId="1"/>
  </si>
  <si>
    <t>日</t>
    <rPh sb="0" eb="1">
      <t>ニチ</t>
    </rPh>
    <phoneticPr fontId="1"/>
  </si>
  <si>
    <t>利用施設</t>
    <rPh sb="0" eb="4">
      <t>リヨウシセツ</t>
    </rPh>
    <phoneticPr fontId="1"/>
  </si>
  <si>
    <t>利用者</t>
    <rPh sb="0" eb="3">
      <t>リヨウシャ</t>
    </rPh>
    <phoneticPr fontId="1"/>
  </si>
  <si>
    <t>利用人数</t>
    <rPh sb="0" eb="4">
      <t>リヨウニンズウ</t>
    </rPh>
    <phoneticPr fontId="1"/>
  </si>
  <si>
    <t>用途</t>
    <rPh sb="0" eb="2">
      <t>ヨウト</t>
    </rPh>
    <phoneticPr fontId="1"/>
  </si>
  <si>
    <t>居住地</t>
    <rPh sb="0" eb="3">
      <t>キョジュウチ</t>
    </rPh>
    <phoneticPr fontId="1"/>
  </si>
  <si>
    <t>備考１</t>
    <rPh sb="0" eb="2">
      <t>ビコウ</t>
    </rPh>
    <phoneticPr fontId="1"/>
  </si>
  <si>
    <t>備考２</t>
    <rPh sb="0" eb="2">
      <t>ビコウ</t>
    </rPh>
    <phoneticPr fontId="1"/>
  </si>
  <si>
    <t>会議室</t>
    <rPh sb="0" eb="3">
      <t>カイギシツ</t>
    </rPh>
    <phoneticPr fontId="1"/>
  </si>
  <si>
    <t>個人</t>
    <rPh sb="0" eb="2">
      <t>コジン</t>
    </rPh>
    <phoneticPr fontId="1"/>
  </si>
  <si>
    <t>習字教室</t>
    <rPh sb="0" eb="4">
      <t>シュウジキョウシツ</t>
    </rPh>
    <phoneticPr fontId="1"/>
  </si>
  <si>
    <t>4～6月分毎週金曜 9回×10名</t>
    <rPh sb="3" eb="4">
      <t>ガツ</t>
    </rPh>
    <rPh sb="4" eb="5">
      <t>ブン</t>
    </rPh>
    <rPh sb="5" eb="7">
      <t>マイシュウ</t>
    </rPh>
    <rPh sb="7" eb="9">
      <t>キンヨウ</t>
    </rPh>
    <rPh sb="11" eb="12">
      <t>カイ</t>
    </rPh>
    <rPh sb="15" eb="16">
      <t>メイ</t>
    </rPh>
    <phoneticPr fontId="1"/>
  </si>
  <si>
    <t>団体</t>
    <rPh sb="0" eb="2">
      <t>ダンタイ</t>
    </rPh>
    <phoneticPr fontId="1"/>
  </si>
  <si>
    <t>会議</t>
    <rPh sb="0" eb="2">
      <t>カイギ</t>
    </rPh>
    <phoneticPr fontId="1"/>
  </si>
  <si>
    <t>食事施設</t>
    <rPh sb="0" eb="4">
      <t>ショクジシセツ</t>
    </rPh>
    <phoneticPr fontId="1"/>
  </si>
  <si>
    <t>みやま浜膳</t>
    <rPh sb="3" eb="5">
      <t>ハマゼン</t>
    </rPh>
    <phoneticPr fontId="1"/>
  </si>
  <si>
    <t>食事施設使用</t>
    <rPh sb="0" eb="2">
      <t>ショクジ</t>
    </rPh>
    <rPh sb="2" eb="4">
      <t>シセツ</t>
    </rPh>
    <rPh sb="4" eb="6">
      <t>シヨウ</t>
    </rPh>
    <phoneticPr fontId="1"/>
  </si>
  <si>
    <t>4月分</t>
    <rPh sb="1" eb="3">
      <t>ガツブン</t>
    </rPh>
    <phoneticPr fontId="1"/>
  </si>
  <si>
    <t>宿泊施設</t>
    <rPh sb="0" eb="4">
      <t>シュクハクシセツ</t>
    </rPh>
    <phoneticPr fontId="1"/>
  </si>
  <si>
    <t>若葉まつり実行委員会</t>
    <rPh sb="0" eb="2">
      <t>ワカバ</t>
    </rPh>
    <rPh sb="5" eb="10">
      <t>ジッコウイインカイ</t>
    </rPh>
    <phoneticPr fontId="1"/>
  </si>
  <si>
    <t>宿泊</t>
    <rPh sb="0" eb="2">
      <t>シュクハク</t>
    </rPh>
    <phoneticPr fontId="1"/>
  </si>
  <si>
    <t>松田町</t>
    <rPh sb="0" eb="3">
      <t>マツダマチ</t>
    </rPh>
    <phoneticPr fontId="1"/>
  </si>
  <si>
    <t>若葉まつり控室</t>
    <rPh sb="0" eb="2">
      <t>ワカバ</t>
    </rPh>
    <rPh sb="5" eb="7">
      <t>ヒカエシツ</t>
    </rPh>
    <phoneticPr fontId="1"/>
  </si>
  <si>
    <t>7･8月分毎週金曜　6回×10名</t>
    <rPh sb="3" eb="4">
      <t>ガツ</t>
    </rPh>
    <rPh sb="4" eb="5">
      <t>ブン</t>
    </rPh>
    <rPh sb="5" eb="9">
      <t>マイシュウキンヨウ</t>
    </rPh>
    <rPh sb="11" eb="12">
      <t>カイ</t>
    </rPh>
    <rPh sb="15" eb="16">
      <t>メイ</t>
    </rPh>
    <phoneticPr fontId="1"/>
  </si>
  <si>
    <t>横浜市</t>
    <rPh sb="0" eb="3">
      <t>ヨコハマシ</t>
    </rPh>
    <phoneticPr fontId="1"/>
  </si>
  <si>
    <t>研修室</t>
    <rPh sb="0" eb="3">
      <t>ケンシュウシツ</t>
    </rPh>
    <phoneticPr fontId="1"/>
  </si>
  <si>
    <t>横須賀市</t>
    <rPh sb="0" eb="4">
      <t>ヨコスカシ</t>
    </rPh>
    <phoneticPr fontId="1"/>
  </si>
  <si>
    <t>5月分</t>
    <rPh sb="1" eb="3">
      <t>ガツブン</t>
    </rPh>
    <phoneticPr fontId="1"/>
  </si>
  <si>
    <t>4,400円×5室、2,200円×17名</t>
    <rPh sb="5" eb="6">
      <t>エン</t>
    </rPh>
    <rPh sb="8" eb="9">
      <t>シツ</t>
    </rPh>
    <rPh sb="15" eb="16">
      <t>エン</t>
    </rPh>
    <rPh sb="19" eb="20">
      <t>メイ</t>
    </rPh>
    <phoneticPr fontId="1"/>
  </si>
  <si>
    <t>サッカー</t>
    <phoneticPr fontId="1"/>
  </si>
  <si>
    <t>4,400円×1室、2,200円×4名</t>
    <rPh sb="5" eb="6">
      <t>エン</t>
    </rPh>
    <rPh sb="8" eb="9">
      <t>シツ</t>
    </rPh>
    <rPh sb="15" eb="16">
      <t>エン</t>
    </rPh>
    <rPh sb="18" eb="19">
      <t>メイ</t>
    </rPh>
    <phoneticPr fontId="1"/>
  </si>
  <si>
    <t>その他</t>
    <rPh sb="2" eb="3">
      <t>タ</t>
    </rPh>
    <phoneticPr fontId="1"/>
  </si>
  <si>
    <t>横芝光町</t>
    <rPh sb="0" eb="4">
      <t>ヨコシバヒカリマチ</t>
    </rPh>
    <phoneticPr fontId="1"/>
  </si>
  <si>
    <t>4,400円×3室、2,200円×6名</t>
    <rPh sb="5" eb="6">
      <t>エン</t>
    </rPh>
    <rPh sb="8" eb="9">
      <t>シツ</t>
    </rPh>
    <rPh sb="15" eb="16">
      <t>エン</t>
    </rPh>
    <rPh sb="18" eb="19">
      <t>メイ</t>
    </rPh>
    <phoneticPr fontId="1"/>
  </si>
  <si>
    <t>6月分</t>
    <rPh sb="1" eb="3">
      <t>ガツブン</t>
    </rPh>
    <phoneticPr fontId="1"/>
  </si>
  <si>
    <t>秦野市</t>
    <rPh sb="0" eb="3">
      <t>ハダノシ</t>
    </rPh>
    <phoneticPr fontId="1"/>
  </si>
  <si>
    <t>4,400円×2室、2,200円×22名</t>
    <rPh sb="5" eb="6">
      <t>エン</t>
    </rPh>
    <rPh sb="8" eb="9">
      <t>シツ</t>
    </rPh>
    <rPh sb="15" eb="16">
      <t>エン</t>
    </rPh>
    <rPh sb="19" eb="20">
      <t>メイ</t>
    </rPh>
    <phoneticPr fontId="1"/>
  </si>
  <si>
    <t>野球</t>
    <rPh sb="0" eb="2">
      <t>ヤキュウ</t>
    </rPh>
    <phoneticPr fontId="1"/>
  </si>
  <si>
    <t>4,400円×3室×2日、2,200円×5名×2日</t>
    <rPh sb="5" eb="6">
      <t>エン</t>
    </rPh>
    <rPh sb="8" eb="9">
      <t>シツ</t>
    </rPh>
    <rPh sb="11" eb="12">
      <t>ニチ</t>
    </rPh>
    <rPh sb="18" eb="19">
      <t>エン</t>
    </rPh>
    <rPh sb="21" eb="22">
      <t>メイ</t>
    </rPh>
    <rPh sb="24" eb="25">
      <t>ニチ</t>
    </rPh>
    <phoneticPr fontId="1"/>
  </si>
  <si>
    <t>ボーイスカウト</t>
    <phoneticPr fontId="1"/>
  </si>
  <si>
    <t>休憩</t>
    <rPh sb="0" eb="2">
      <t>キュウケイ</t>
    </rPh>
    <phoneticPr fontId="1"/>
  </si>
  <si>
    <t>小田原市</t>
    <rPh sb="0" eb="4">
      <t>オダワラシ</t>
    </rPh>
    <phoneticPr fontId="1"/>
  </si>
  <si>
    <t>4,400円×3室、2,200円×10名</t>
    <rPh sb="5" eb="6">
      <t>エン</t>
    </rPh>
    <rPh sb="8" eb="9">
      <t>シツ</t>
    </rPh>
    <rPh sb="15" eb="16">
      <t>エン</t>
    </rPh>
    <rPh sb="19" eb="20">
      <t>メイ</t>
    </rPh>
    <phoneticPr fontId="1"/>
  </si>
  <si>
    <t>テニス</t>
    <phoneticPr fontId="1"/>
  </si>
  <si>
    <t>7月分</t>
    <rPh sb="1" eb="3">
      <t>ガツブン</t>
    </rPh>
    <phoneticPr fontId="1"/>
  </si>
  <si>
    <t>4,400円×2室、2,200円×18名</t>
    <rPh sb="5" eb="6">
      <t>エン</t>
    </rPh>
    <rPh sb="8" eb="9">
      <t>シツ</t>
    </rPh>
    <rPh sb="15" eb="16">
      <t>エン</t>
    </rPh>
    <rPh sb="19" eb="20">
      <t>メイ</t>
    </rPh>
    <phoneticPr fontId="1"/>
  </si>
  <si>
    <t>部活動</t>
    <rPh sb="0" eb="3">
      <t>ブカツドウ</t>
    </rPh>
    <phoneticPr fontId="1"/>
  </si>
  <si>
    <t>4,400円×5室×2日、2,200円×55名（2日で）</t>
    <rPh sb="5" eb="6">
      <t>エン</t>
    </rPh>
    <rPh sb="8" eb="9">
      <t>シツ</t>
    </rPh>
    <rPh sb="11" eb="12">
      <t>ニチ</t>
    </rPh>
    <rPh sb="18" eb="19">
      <t>エン</t>
    </rPh>
    <rPh sb="22" eb="23">
      <t>メイ</t>
    </rPh>
    <rPh sb="25" eb="26">
      <t>ニチ</t>
    </rPh>
    <phoneticPr fontId="1"/>
  </si>
  <si>
    <t>食事施設使用</t>
    <rPh sb="0" eb="6">
      <t>ショクジシセツシヨウ</t>
    </rPh>
    <phoneticPr fontId="1"/>
  </si>
  <si>
    <t>8月分</t>
    <rPh sb="1" eb="3">
      <t>ガツブン</t>
    </rPh>
    <phoneticPr fontId="1"/>
  </si>
  <si>
    <t>9月分金曜　3回×10名</t>
    <rPh sb="1" eb="2">
      <t>ガツ</t>
    </rPh>
    <rPh sb="2" eb="3">
      <t>ブン</t>
    </rPh>
    <rPh sb="3" eb="5">
      <t>キンヨウ</t>
    </rPh>
    <rPh sb="7" eb="8">
      <t>カイ</t>
    </rPh>
    <rPh sb="11" eb="12">
      <t>メイ</t>
    </rPh>
    <phoneticPr fontId="1"/>
  </si>
  <si>
    <t>9月分</t>
    <rPh sb="1" eb="3">
      <t>ガツブン</t>
    </rPh>
    <phoneticPr fontId="1"/>
  </si>
  <si>
    <t>10月分</t>
    <rPh sb="2" eb="4">
      <t>ガツブン</t>
    </rPh>
    <phoneticPr fontId="1"/>
  </si>
  <si>
    <t>11月分</t>
    <rPh sb="2" eb="4">
      <t>ガツブン</t>
    </rPh>
    <phoneticPr fontId="1"/>
  </si>
  <si>
    <t>12月分</t>
    <rPh sb="2" eb="4">
      <t>ガツブン</t>
    </rPh>
    <phoneticPr fontId="1"/>
  </si>
  <si>
    <t>1月分</t>
    <rPh sb="1" eb="3">
      <t>ガツブン</t>
    </rPh>
    <phoneticPr fontId="1"/>
  </si>
  <si>
    <t>2月分</t>
    <rPh sb="1" eb="3">
      <t>ガツブン</t>
    </rPh>
    <phoneticPr fontId="1"/>
  </si>
  <si>
    <t>曜日</t>
    <rPh sb="0" eb="2">
      <t>ヨウビ</t>
    </rPh>
    <phoneticPr fontId="1"/>
  </si>
  <si>
    <t>団体所在地</t>
    <rPh sb="0" eb="2">
      <t>ダンタイ</t>
    </rPh>
    <rPh sb="2" eb="5">
      <t>ショザイチ</t>
    </rPh>
    <phoneticPr fontId="1"/>
  </si>
  <si>
    <t>利用種目</t>
    <rPh sb="0" eb="2">
      <t>リヨウ</t>
    </rPh>
    <rPh sb="2" eb="4">
      <t>シュモク</t>
    </rPh>
    <phoneticPr fontId="1"/>
  </si>
  <si>
    <t>料金区分
町内外</t>
    <rPh sb="0" eb="4">
      <t>リョウキンクブン</t>
    </rPh>
    <rPh sb="5" eb="8">
      <t>チョウナイガイ</t>
    </rPh>
    <phoneticPr fontId="1"/>
  </si>
  <si>
    <t>ナイター
金額</t>
    <rPh sb="5" eb="7">
      <t>キンガク</t>
    </rPh>
    <phoneticPr fontId="1"/>
  </si>
  <si>
    <t>金額計</t>
    <rPh sb="0" eb="2">
      <t>キンガク</t>
    </rPh>
    <rPh sb="2" eb="3">
      <t>ケイ</t>
    </rPh>
    <phoneticPr fontId="1"/>
  </si>
  <si>
    <t>水</t>
    <rPh sb="0" eb="1">
      <t>スイ</t>
    </rPh>
    <phoneticPr fontId="1"/>
  </si>
  <si>
    <t>平塚</t>
    <rPh sb="0" eb="2">
      <t>ヒラツカ</t>
    </rPh>
    <phoneticPr fontId="1"/>
  </si>
  <si>
    <t>外</t>
    <rPh sb="0" eb="1">
      <t>ソト</t>
    </rPh>
    <phoneticPr fontId="1"/>
  </si>
  <si>
    <t>小田原</t>
    <rPh sb="0" eb="3">
      <t>オダワラ</t>
    </rPh>
    <phoneticPr fontId="1"/>
  </si>
  <si>
    <t>内</t>
    <rPh sb="0" eb="1">
      <t>ナイ</t>
    </rPh>
    <phoneticPr fontId="1"/>
  </si>
  <si>
    <t>木</t>
    <rPh sb="0" eb="1">
      <t>モク</t>
    </rPh>
    <phoneticPr fontId="1"/>
  </si>
  <si>
    <t>南足柄</t>
    <rPh sb="0" eb="3">
      <t>ミナミアシガラ</t>
    </rPh>
    <phoneticPr fontId="1"/>
  </si>
  <si>
    <t>土</t>
    <rPh sb="0" eb="1">
      <t>ツチ</t>
    </rPh>
    <phoneticPr fontId="1"/>
  </si>
  <si>
    <t>松田</t>
    <rPh sb="0" eb="2">
      <t>マツダ</t>
    </rPh>
    <phoneticPr fontId="1"/>
  </si>
  <si>
    <t>内</t>
    <rPh sb="0" eb="1">
      <t>ウチ</t>
    </rPh>
    <phoneticPr fontId="1"/>
  </si>
  <si>
    <t>横浜</t>
    <rPh sb="0" eb="2">
      <t>ヨコハマ</t>
    </rPh>
    <phoneticPr fontId="1"/>
  </si>
  <si>
    <t>川崎</t>
    <rPh sb="0" eb="2">
      <t>カワサキ</t>
    </rPh>
    <phoneticPr fontId="1"/>
  </si>
  <si>
    <t>キャンセル</t>
    <phoneticPr fontId="1"/>
  </si>
  <si>
    <t>秦野</t>
    <rPh sb="0" eb="2">
      <t>ハダノ</t>
    </rPh>
    <phoneticPr fontId="1"/>
  </si>
  <si>
    <t>横須賀</t>
    <rPh sb="0" eb="3">
      <t>ヨコスカ</t>
    </rPh>
    <phoneticPr fontId="1"/>
  </si>
  <si>
    <t>土</t>
    <rPh sb="0" eb="1">
      <t>ド</t>
    </rPh>
    <phoneticPr fontId="1"/>
  </si>
  <si>
    <t>火・祝</t>
    <rPh sb="0" eb="1">
      <t>ヒ</t>
    </rPh>
    <rPh sb="2" eb="3">
      <t>シュク</t>
    </rPh>
    <phoneticPr fontId="1"/>
  </si>
  <si>
    <t>大井</t>
    <rPh sb="0" eb="2">
      <t>オオイ</t>
    </rPh>
    <phoneticPr fontId="1"/>
  </si>
  <si>
    <t>厚木</t>
    <rPh sb="0" eb="2">
      <t>アツギ</t>
    </rPh>
    <phoneticPr fontId="1"/>
  </si>
  <si>
    <t>県内</t>
    <rPh sb="0" eb="2">
      <t>ケンナイ</t>
    </rPh>
    <phoneticPr fontId="1"/>
  </si>
  <si>
    <t>少年野球</t>
    <rPh sb="0" eb="4">
      <t>ショウネンヤキュウ</t>
    </rPh>
    <phoneticPr fontId="1"/>
  </si>
  <si>
    <t>火</t>
    <rPh sb="0" eb="1">
      <t>ヒ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</si>
  <si>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</si>
  <si>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</si>
  <si>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茅ヶ崎</t>
    <rPh sb="0" eb="3">
      <t>チガサキ</t>
    </rPh>
    <phoneticPr fontId="1"/>
  </si>
  <si>
    <t>東京</t>
    <rPh sb="0" eb="2">
      <t>トウキョウ</t>
    </rPh>
    <phoneticPr fontId="1"/>
  </si>
  <si>
    <t>月</t>
    <rPh sb="0" eb="1">
      <t>ゲツ</t>
    </rPh>
    <phoneticPr fontId="1"/>
  </si>
  <si>
    <t>外</t>
    <rPh sb="0" eb="1">
      <t>ガイ</t>
    </rPh>
    <phoneticPr fontId="1"/>
  </si>
  <si>
    <t>座間</t>
    <rPh sb="0" eb="2">
      <t>ザマ</t>
    </rPh>
    <phoneticPr fontId="1"/>
  </si>
  <si>
    <t>伊勢原</t>
    <rPh sb="0" eb="3">
      <t>イセハラ</t>
    </rPh>
    <phoneticPr fontId="1"/>
  </si>
  <si>
    <t>イベント</t>
    <phoneticPr fontId="1"/>
  </si>
  <si>
    <t>中井</t>
    <rPh sb="0" eb="2">
      <t>ナカイ</t>
    </rPh>
    <phoneticPr fontId="1"/>
  </si>
  <si>
    <t>東京都中央区</t>
    <rPh sb="0" eb="6">
      <t>トウキョウトチュウオウク</t>
    </rPh>
    <phoneticPr fontId="1"/>
  </si>
  <si>
    <t>利用者
居住地</t>
    <rPh sb="0" eb="3">
      <t>リヨウシャ</t>
    </rPh>
    <rPh sb="4" eb="7">
      <t>キョジュウチ</t>
    </rPh>
    <phoneticPr fontId="1"/>
  </si>
  <si>
    <t>東京都台東区</t>
    <rPh sb="0" eb="6">
      <t>トウキョウトタイトウク</t>
    </rPh>
    <phoneticPr fontId="1"/>
  </si>
  <si>
    <t>総額</t>
    <rPh sb="0" eb="2">
      <t>ソウガク</t>
    </rPh>
    <phoneticPr fontId="1"/>
  </si>
  <si>
    <t>⑥令和7年度自然休養村管理センター利用収支台帳</t>
    <rPh sb="1" eb="3">
      <t>レイワ</t>
    </rPh>
    <rPh sb="4" eb="6">
      <t>ネンド</t>
    </rPh>
    <rPh sb="6" eb="13">
      <t>シゼンキュウヨウソンカンリ</t>
    </rPh>
    <rPh sb="17" eb="19">
      <t>リヨウ</t>
    </rPh>
    <rPh sb="19" eb="21">
      <t>シュウシ</t>
    </rPh>
    <rPh sb="21" eb="23">
      <t>ダイチョウ</t>
    </rPh>
    <phoneticPr fontId="1"/>
  </si>
  <si>
    <t>⑦令和7年度寄みやまグラウンド利用収支台帳</t>
    <rPh sb="1" eb="3">
      <t>レイワ</t>
    </rPh>
    <rPh sb="4" eb="6">
      <t>ネンド</t>
    </rPh>
    <rPh sb="6" eb="7">
      <t>キ</t>
    </rPh>
    <rPh sb="15" eb="17">
      <t>リヨウ</t>
    </rPh>
    <rPh sb="17" eb="19">
      <t>シュウシ</t>
    </rPh>
    <rPh sb="19" eb="21">
      <t>ダイチョウ</t>
    </rPh>
    <phoneticPr fontId="1"/>
  </si>
  <si>
    <t>⑧令和7年度寄テニスコート利用収支台帳</t>
    <rPh sb="1" eb="3">
      <t>レイワ</t>
    </rPh>
    <rPh sb="4" eb="6">
      <t>ネンド</t>
    </rPh>
    <rPh sb="6" eb="7">
      <t>キ</t>
    </rPh>
    <rPh sb="13" eb="15">
      <t>リヨウ</t>
    </rPh>
    <rPh sb="15" eb="17">
      <t>シュウシ</t>
    </rPh>
    <rPh sb="17" eb="19">
      <t>ダイチョウ</t>
    </rPh>
    <phoneticPr fontId="1"/>
  </si>
  <si>
    <t>⑨令和7年度やどりきテラス等　電気料金実績</t>
    <rPh sb="1" eb="3">
      <t>レイワ</t>
    </rPh>
    <rPh sb="4" eb="6">
      <t>ネンド</t>
    </rPh>
    <rPh sb="13" eb="14">
      <t>トウ</t>
    </rPh>
    <rPh sb="15" eb="19">
      <t>デンキリョウキン</t>
    </rPh>
    <rPh sb="19" eb="21">
      <t>ジッセキ</t>
    </rPh>
    <phoneticPr fontId="1"/>
  </si>
  <si>
    <t>No.</t>
    <phoneticPr fontId="1"/>
  </si>
  <si>
    <t>委託事業等</t>
    <rPh sb="0" eb="2">
      <t>イタク</t>
    </rPh>
    <rPh sb="2" eb="4">
      <t>ジギョウ</t>
    </rPh>
    <rPh sb="4" eb="5">
      <t>トウ</t>
    </rPh>
    <phoneticPr fontId="1"/>
  </si>
  <si>
    <t>契約先</t>
    <rPh sb="0" eb="3">
      <t>ケイヤクサキ</t>
    </rPh>
    <phoneticPr fontId="1"/>
  </si>
  <si>
    <t>浄化槽清掃・維持管理委託</t>
    <rPh sb="0" eb="5">
      <t>ジョウカソウセイソウ</t>
    </rPh>
    <rPh sb="6" eb="12">
      <t>イジカンリイタク</t>
    </rPh>
    <phoneticPr fontId="1"/>
  </si>
  <si>
    <t>新生実業有限会社</t>
    <rPh sb="0" eb="8">
      <t>シンセイジツギョウユウゲンカイシャ</t>
    </rPh>
    <phoneticPr fontId="1"/>
  </si>
  <si>
    <t>消防設備保守点検委託</t>
    <rPh sb="0" eb="10">
      <t>ショウボウセツビホシュテンケンイタク</t>
    </rPh>
    <phoneticPr fontId="1"/>
  </si>
  <si>
    <t>相日防災株式会社</t>
    <rPh sb="0" eb="1">
      <t>アイ</t>
    </rPh>
    <rPh sb="1" eb="2">
      <t>ニチ</t>
    </rPh>
    <rPh sb="2" eb="4">
      <t>ボウサイ</t>
    </rPh>
    <rPh sb="4" eb="8">
      <t>カブシキカイシャ</t>
    </rPh>
    <phoneticPr fontId="1"/>
  </si>
  <si>
    <t>薪ボイラー運営管理委託</t>
    <rPh sb="0" eb="1">
      <t>マキ</t>
    </rPh>
    <rPh sb="5" eb="11">
      <t>ウンエイカンリイタク</t>
    </rPh>
    <phoneticPr fontId="1"/>
  </si>
  <si>
    <t>特定非営利活動法人仂</t>
    <rPh sb="0" eb="9">
      <t>トクテイヒエイリカツドウホウジン</t>
    </rPh>
    <rPh sb="9" eb="10">
      <t>ロク</t>
    </rPh>
    <phoneticPr fontId="1"/>
  </si>
  <si>
    <t>薪ボイラー保守点検委託</t>
    <rPh sb="0" eb="1">
      <t>マキ</t>
    </rPh>
    <rPh sb="5" eb="11">
      <t>ホシュテンケンイタク</t>
    </rPh>
    <phoneticPr fontId="1"/>
  </si>
  <si>
    <t>株式会社森の仲間たち</t>
    <rPh sb="0" eb="4">
      <t>カブシキカイシャ</t>
    </rPh>
    <rPh sb="4" eb="5">
      <t>モリ</t>
    </rPh>
    <rPh sb="6" eb="8">
      <t>ナカマ</t>
    </rPh>
    <phoneticPr fontId="1"/>
  </si>
  <si>
    <t>未契約</t>
    <rPh sb="0" eb="3">
      <t>ミケイヤク</t>
    </rPh>
    <phoneticPr fontId="1"/>
  </si>
  <si>
    <t>急速充電機サービス利用契約</t>
    <rPh sb="0" eb="5">
      <t>キュウソクジュウデンキ</t>
    </rPh>
    <rPh sb="9" eb="11">
      <t>リヨウ</t>
    </rPh>
    <rPh sb="11" eb="13">
      <t>ケイヤク</t>
    </rPh>
    <phoneticPr fontId="1"/>
  </si>
  <si>
    <t>株式会社エネゲート</t>
    <rPh sb="0" eb="4">
      <t>カブシキカイシャ</t>
    </rPh>
    <phoneticPr fontId="1"/>
  </si>
  <si>
    <t>寝具類リース</t>
    <rPh sb="0" eb="3">
      <t>シングルイ</t>
    </rPh>
    <phoneticPr fontId="1"/>
  </si>
  <si>
    <t>株式会社柴橋商会</t>
    <rPh sb="0" eb="4">
      <t>カブシキカイシャ</t>
    </rPh>
    <rPh sb="4" eb="8">
      <t>シバハシショウカイ</t>
    </rPh>
    <phoneticPr fontId="1"/>
  </si>
  <si>
    <t>⑩各種委託契約等一覧</t>
    <rPh sb="1" eb="3">
      <t>カクシュ</t>
    </rPh>
    <rPh sb="3" eb="7">
      <t>イタクケイヤク</t>
    </rPh>
    <rPh sb="7" eb="8">
      <t>トウ</t>
    </rPh>
    <rPh sb="8" eb="10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</si>
</sst>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;&quot;△ &quot;0"/>
    <numFmt numFmtId="182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11"/>
      <color theme="1"/>
      <name val="HGSｺﾞｼｯｸE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8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177" fontId="5" fillId="2" borderId="7" xfId="0" applyNumberFormat="1" applyFont="1" applyFill="1" applyBorder="1" applyAlignment="1">
      <alignment horizontal="center" vertical="center"/>
    </xf>
    <xf numFmtId="177" fontId="5" fillId="2" borderId="24" xfId="0" applyNumberFormat="1" applyFont="1" applyFill="1" applyBorder="1" applyAlignment="1">
      <alignment horizontal="center" vertical="center"/>
    </xf>
    <xf numFmtId="177" fontId="5" fillId="2" borderId="22" xfId="0" applyNumberFormat="1" applyFont="1" applyFill="1" applyBorder="1" applyAlignment="1">
      <alignment horizontal="center" vertical="center"/>
    </xf>
    <xf numFmtId="178" fontId="5" fillId="2" borderId="20" xfId="0" applyNumberFormat="1" applyFont="1" applyFill="1" applyBorder="1" applyAlignment="1">
      <alignment horizontal="center" vertical="center" wrapText="1"/>
    </xf>
    <xf numFmtId="178" fontId="5" fillId="2" borderId="29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176" fontId="5" fillId="0" borderId="14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0" fontId="5" fillId="0" borderId="13" xfId="0" applyFont="1" applyBorder="1" applyAlignment="1">
      <alignment horizontal="right" vertical="center"/>
    </xf>
    <xf numFmtId="182" fontId="5" fillId="0" borderId="14" xfId="0" applyNumberFormat="1" applyFont="1" applyBorder="1">
      <alignment vertical="center"/>
    </xf>
    <xf numFmtId="182" fontId="5" fillId="0" borderId="1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33" xfId="0" applyFont="1" applyBorder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176" fontId="0" fillId="0" borderId="14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9" fontId="5" fillId="0" borderId="14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9" fontId="5" fillId="0" borderId="13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35" xfId="0" applyFont="1" applyBorder="1">
      <alignment vertical="center"/>
    </xf>
    <xf numFmtId="176" fontId="5" fillId="0" borderId="36" xfId="0" applyNumberFormat="1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3" borderId="1" xfId="0" applyNumberForma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1" xfId="0" applyFill="1" applyBorder="1">
      <alignment vertical="center"/>
    </xf>
    <xf numFmtId="182" fontId="0" fillId="0" borderId="1" xfId="0" applyNumberFormat="1" applyBorder="1">
      <alignment vertical="center"/>
    </xf>
    <xf numFmtId="0" fontId="9" fillId="0" borderId="1" xfId="0" applyFont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176" fontId="0" fillId="0" borderId="40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18</xdr:col>
      <xdr:colOff>46770</xdr:colOff>
      <xdr:row>32</xdr:row>
      <xdr:rowOff>23456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A7717F-8328-435C-99B1-41527110A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16850" cy="68814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55195</xdr:colOff>
      <xdr:row>9</xdr:row>
      <xdr:rowOff>457200</xdr:rowOff>
    </xdr:from>
    <xdr:ext cx="356286" cy="254508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802FB1-12B0-4404-89B8-346C6A1598C0}"/>
            </a:ext>
          </a:extLst>
        </xdr:cNvPr>
        <xdr:cNvSpPr txBox="1"/>
      </xdr:nvSpPr>
      <xdr:spPr>
        <a:xfrm>
          <a:off x="1655395" y="3863340"/>
          <a:ext cx="356286" cy="25450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ctr" anchorCtr="1">
          <a:noAutofit/>
        </a:bodyPr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工　事　期　間</a:t>
          </a:r>
        </a:p>
      </xdr:txBody>
    </xdr:sp>
    <xdr:clientData/>
  </xdr:oneCellAnchor>
  <xdr:oneCellAnchor>
    <xdr:from>
      <xdr:col>5</xdr:col>
      <xdr:colOff>47575</xdr:colOff>
      <xdr:row>9</xdr:row>
      <xdr:rowOff>152400</xdr:rowOff>
    </xdr:from>
    <xdr:ext cx="379146" cy="217932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B60602-3879-4E07-9556-360E4279E1B0}"/>
            </a:ext>
          </a:extLst>
        </xdr:cNvPr>
        <xdr:cNvSpPr txBox="1"/>
      </xdr:nvSpPr>
      <xdr:spPr>
        <a:xfrm>
          <a:off x="2592655" y="3558540"/>
          <a:ext cx="379146" cy="21793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ctr" anchorCtr="1">
          <a:noAutofit/>
        </a:bodyPr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工　事　期　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E1F0-88BD-44E3-BC31-5D75817B165F}">
  <dimension ref="A1:A33"/>
  <sheetViews>
    <sheetView workbookViewId="0">
      <selection activeCell="A2" sqref="A2"/>
    </sheetView>
  </sheetViews>
  <sheetFormatPr defaultRowHeight="18" x14ac:dyDescent="0.45"/>
  <cols>
    <col min="19" max="19" width="1" customWidth="1"/>
  </cols>
  <sheetData>
    <row r="1" spans="1:1" x14ac:dyDescent="0.45">
      <c r="A1" t="s">
        <v>145</v>
      </c>
    </row>
    <row r="17" customFormat="1" x14ac:dyDescent="0.45"/>
    <row r="32" customFormat="1" x14ac:dyDescent="0.45"/>
    <row r="33" customFormat="1" ht="4.2" customHeight="1" x14ac:dyDescent="0.45"/>
  </sheetData>
  <phoneticPr fontId="1"/>
  <pageMargins left="0.70866141732283472" right="0.70866141732283472" top="0.74803149606299213" bottom="0.74803149606299213" header="0.31496062992125984" footer="0.31496062992125984"/>
  <pageSetup paperSize="8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workbookViewId="0">
      <selection activeCell="A2" sqref="A2"/>
    </sheetView>
  </sheetViews>
  <sheetFormatPr defaultRowHeight="18" x14ac:dyDescent="0.45"/>
  <cols>
    <col min="1" max="1" width="6.59765625" customWidth="1"/>
    <col min="2" max="6" width="6.19921875" customWidth="1"/>
    <col min="7" max="7" width="7.69921875" bestFit="1" customWidth="1"/>
    <col min="8" max="13" width="6.19921875" customWidth="1"/>
  </cols>
  <sheetData>
    <row r="1" spans="1:14" ht="22.2" x14ac:dyDescent="0.45">
      <c r="A1" s="42" t="s">
        <v>146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3"/>
    </row>
    <row r="2" spans="1:14" ht="13.5" customHeight="1" thickBot="1" x14ac:dyDescent="0.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3"/>
    </row>
    <row r="3" spans="1:14" s="1" customFormat="1" ht="30" customHeight="1" x14ac:dyDescent="0.45">
      <c r="A3" s="7"/>
      <c r="B3" s="8" t="s">
        <v>14</v>
      </c>
      <c r="C3" s="9"/>
      <c r="D3" s="10"/>
      <c r="E3" s="9" t="s">
        <v>15</v>
      </c>
      <c r="F3" s="9"/>
      <c r="G3" s="9"/>
      <c r="H3" s="8" t="s">
        <v>13</v>
      </c>
      <c r="I3" s="9"/>
      <c r="J3" s="10"/>
      <c r="K3" s="11" t="s">
        <v>12</v>
      </c>
      <c r="L3" s="11"/>
      <c r="M3" s="12"/>
      <c r="N3" s="44"/>
    </row>
    <row r="4" spans="1:14" s="1" customFormat="1" ht="30" customHeight="1" x14ac:dyDescent="0.45">
      <c r="A4" s="13"/>
      <c r="B4" s="14" t="s">
        <v>17</v>
      </c>
      <c r="C4" s="15" t="s">
        <v>18</v>
      </c>
      <c r="D4" s="16" t="s">
        <v>19</v>
      </c>
      <c r="E4" s="17" t="s">
        <v>17</v>
      </c>
      <c r="F4" s="15" t="s">
        <v>18</v>
      </c>
      <c r="G4" s="18" t="s">
        <v>19</v>
      </c>
      <c r="H4" s="14" t="s">
        <v>17</v>
      </c>
      <c r="I4" s="15" t="s">
        <v>18</v>
      </c>
      <c r="J4" s="16" t="s">
        <v>19</v>
      </c>
      <c r="K4" s="17" t="s">
        <v>17</v>
      </c>
      <c r="L4" s="15" t="s">
        <v>18</v>
      </c>
      <c r="M4" s="16" t="s">
        <v>19</v>
      </c>
      <c r="N4" s="44"/>
    </row>
    <row r="5" spans="1:14" ht="39" customHeight="1" x14ac:dyDescent="0.45">
      <c r="A5" s="19" t="s">
        <v>0</v>
      </c>
      <c r="B5" s="14">
        <v>52</v>
      </c>
      <c r="C5" s="15">
        <v>51</v>
      </c>
      <c r="D5" s="16">
        <v>14</v>
      </c>
      <c r="E5" s="17">
        <v>293</v>
      </c>
      <c r="F5" s="15">
        <v>184</v>
      </c>
      <c r="G5" s="18">
        <v>1256</v>
      </c>
      <c r="H5" s="14">
        <v>199</v>
      </c>
      <c r="I5" s="15">
        <v>187</v>
      </c>
      <c r="J5" s="16">
        <v>119</v>
      </c>
      <c r="K5" s="17">
        <v>0</v>
      </c>
      <c r="L5" s="15">
        <v>0</v>
      </c>
      <c r="M5" s="16">
        <v>267</v>
      </c>
      <c r="N5" s="43"/>
    </row>
    <row r="6" spans="1:14" ht="39" customHeight="1" x14ac:dyDescent="0.45">
      <c r="A6" s="19" t="s">
        <v>1</v>
      </c>
      <c r="B6" s="14">
        <v>73</v>
      </c>
      <c r="C6" s="15">
        <v>36</v>
      </c>
      <c r="D6" s="16">
        <v>20</v>
      </c>
      <c r="E6" s="17">
        <v>246</v>
      </c>
      <c r="F6" s="15">
        <v>265</v>
      </c>
      <c r="G6" s="18">
        <v>1265</v>
      </c>
      <c r="H6" s="14">
        <v>130</v>
      </c>
      <c r="I6" s="15">
        <v>180</v>
      </c>
      <c r="J6" s="16">
        <v>123</v>
      </c>
      <c r="K6" s="17">
        <v>0</v>
      </c>
      <c r="L6" s="15">
        <v>0</v>
      </c>
      <c r="M6" s="16">
        <v>393</v>
      </c>
      <c r="N6" s="43"/>
    </row>
    <row r="7" spans="1:14" ht="39" customHeight="1" x14ac:dyDescent="0.45">
      <c r="A7" s="19" t="s">
        <v>2</v>
      </c>
      <c r="B7" s="14">
        <v>2</v>
      </c>
      <c r="C7" s="15">
        <v>209</v>
      </c>
      <c r="D7" s="16">
        <v>27</v>
      </c>
      <c r="E7" s="17">
        <v>220</v>
      </c>
      <c r="F7" s="15">
        <v>205</v>
      </c>
      <c r="G7" s="18">
        <v>1653</v>
      </c>
      <c r="H7" s="14">
        <v>152</v>
      </c>
      <c r="I7" s="15">
        <v>159</v>
      </c>
      <c r="J7" s="16">
        <v>214</v>
      </c>
      <c r="K7" s="17">
        <v>0</v>
      </c>
      <c r="L7" s="15">
        <v>0</v>
      </c>
      <c r="M7" s="16">
        <v>403</v>
      </c>
      <c r="N7" s="43"/>
    </row>
    <row r="8" spans="1:14" ht="39" customHeight="1" x14ac:dyDescent="0.45">
      <c r="A8" s="19" t="s">
        <v>3</v>
      </c>
      <c r="B8" s="14">
        <v>62</v>
      </c>
      <c r="C8" s="15">
        <v>88</v>
      </c>
      <c r="D8" s="16">
        <v>59</v>
      </c>
      <c r="E8" s="17">
        <v>472</v>
      </c>
      <c r="F8" s="15">
        <v>432</v>
      </c>
      <c r="G8" s="18">
        <v>2258</v>
      </c>
      <c r="H8" s="14">
        <v>196</v>
      </c>
      <c r="I8" s="15">
        <v>156</v>
      </c>
      <c r="J8" s="16">
        <v>167</v>
      </c>
      <c r="K8" s="17">
        <v>60</v>
      </c>
      <c r="L8" s="15">
        <v>30</v>
      </c>
      <c r="M8" s="16">
        <v>480</v>
      </c>
      <c r="N8" s="43"/>
    </row>
    <row r="9" spans="1:14" ht="39" customHeight="1" x14ac:dyDescent="0.45">
      <c r="A9" s="19" t="s">
        <v>4</v>
      </c>
      <c r="B9" s="14">
        <v>211</v>
      </c>
      <c r="C9" s="15">
        <v>140</v>
      </c>
      <c r="D9" s="16">
        <v>81</v>
      </c>
      <c r="E9" s="17">
        <v>512</v>
      </c>
      <c r="F9" s="15">
        <v>522</v>
      </c>
      <c r="G9" s="18">
        <v>4096</v>
      </c>
      <c r="H9" s="14">
        <v>168</v>
      </c>
      <c r="I9" s="15">
        <v>81</v>
      </c>
      <c r="J9" s="16">
        <v>145</v>
      </c>
      <c r="K9" s="17">
        <v>30</v>
      </c>
      <c r="L9" s="15">
        <v>25</v>
      </c>
      <c r="M9" s="16">
        <v>321</v>
      </c>
      <c r="N9" s="43"/>
    </row>
    <row r="10" spans="1:14" ht="39" customHeight="1" x14ac:dyDescent="0.45">
      <c r="A10" s="19" t="s">
        <v>5</v>
      </c>
      <c r="B10" s="14">
        <v>2</v>
      </c>
      <c r="C10" s="15">
        <v>18</v>
      </c>
      <c r="D10" s="20"/>
      <c r="E10" s="17">
        <v>140</v>
      </c>
      <c r="F10" s="21"/>
      <c r="G10" s="18">
        <v>1426</v>
      </c>
      <c r="H10" s="14">
        <v>178</v>
      </c>
      <c r="I10" s="15">
        <v>168</v>
      </c>
      <c r="J10" s="16">
        <v>171</v>
      </c>
      <c r="K10" s="17">
        <v>0</v>
      </c>
      <c r="L10" s="15">
        <v>0</v>
      </c>
      <c r="M10" s="16">
        <v>578</v>
      </c>
      <c r="N10" s="43"/>
    </row>
    <row r="11" spans="1:14" ht="39" customHeight="1" x14ac:dyDescent="0.45">
      <c r="A11" s="19" t="s">
        <v>6</v>
      </c>
      <c r="B11" s="14">
        <v>17</v>
      </c>
      <c r="C11" s="15">
        <v>206</v>
      </c>
      <c r="D11" s="20"/>
      <c r="E11" s="17">
        <v>315</v>
      </c>
      <c r="F11" s="21"/>
      <c r="G11" s="18">
        <v>798</v>
      </c>
      <c r="H11" s="14">
        <v>157</v>
      </c>
      <c r="I11" s="15">
        <v>184</v>
      </c>
      <c r="J11" s="16">
        <v>157</v>
      </c>
      <c r="K11" s="17">
        <v>0</v>
      </c>
      <c r="L11" s="15">
        <v>0</v>
      </c>
      <c r="M11" s="16">
        <v>58</v>
      </c>
      <c r="N11" s="43"/>
    </row>
    <row r="12" spans="1:14" ht="39" customHeight="1" x14ac:dyDescent="0.45">
      <c r="A12" s="19" t="s">
        <v>7</v>
      </c>
      <c r="B12" s="14">
        <v>27</v>
      </c>
      <c r="C12" s="15">
        <v>36</v>
      </c>
      <c r="D12" s="20"/>
      <c r="E12" s="17">
        <v>231</v>
      </c>
      <c r="F12" s="21"/>
      <c r="G12" s="18">
        <v>435</v>
      </c>
      <c r="H12" s="14">
        <v>180</v>
      </c>
      <c r="I12" s="15">
        <v>195</v>
      </c>
      <c r="J12" s="16">
        <v>256</v>
      </c>
      <c r="K12" s="17">
        <v>0</v>
      </c>
      <c r="L12" s="15">
        <v>0</v>
      </c>
      <c r="M12" s="16">
        <v>15</v>
      </c>
      <c r="N12" s="43"/>
    </row>
    <row r="13" spans="1:14" ht="39" customHeight="1" x14ac:dyDescent="0.45">
      <c r="A13" s="19" t="s">
        <v>8</v>
      </c>
      <c r="B13" s="14">
        <v>0</v>
      </c>
      <c r="C13" s="15">
        <v>0</v>
      </c>
      <c r="D13" s="20"/>
      <c r="E13" s="17">
        <v>325</v>
      </c>
      <c r="F13" s="21"/>
      <c r="G13" s="18">
        <v>475</v>
      </c>
      <c r="H13" s="14">
        <v>150</v>
      </c>
      <c r="I13" s="15">
        <v>145</v>
      </c>
      <c r="J13" s="16">
        <v>122</v>
      </c>
      <c r="K13" s="17">
        <v>30</v>
      </c>
      <c r="L13" s="15">
        <v>0</v>
      </c>
      <c r="M13" s="16">
        <v>75</v>
      </c>
      <c r="N13" s="43"/>
    </row>
    <row r="14" spans="1:14" ht="37.5" customHeight="1" x14ac:dyDescent="0.45">
      <c r="A14" s="19" t="s">
        <v>9</v>
      </c>
      <c r="B14" s="14">
        <v>0</v>
      </c>
      <c r="C14" s="15">
        <v>0</v>
      </c>
      <c r="D14" s="20"/>
      <c r="E14" s="17">
        <v>105</v>
      </c>
      <c r="F14" s="21"/>
      <c r="G14" s="18">
        <v>250</v>
      </c>
      <c r="H14" s="14">
        <v>113</v>
      </c>
      <c r="I14" s="15">
        <v>101</v>
      </c>
      <c r="J14" s="16">
        <v>140</v>
      </c>
      <c r="K14" s="17">
        <v>0</v>
      </c>
      <c r="L14" s="15">
        <v>0</v>
      </c>
      <c r="M14" s="16">
        <v>0</v>
      </c>
      <c r="N14" s="43"/>
    </row>
    <row r="15" spans="1:14" ht="39" customHeight="1" x14ac:dyDescent="0.45">
      <c r="A15" s="19" t="s">
        <v>10</v>
      </c>
      <c r="B15" s="14">
        <v>56</v>
      </c>
      <c r="C15" s="15">
        <v>5</v>
      </c>
      <c r="D15" s="20"/>
      <c r="E15" s="17">
        <v>0</v>
      </c>
      <c r="F15" s="15">
        <v>100</v>
      </c>
      <c r="G15" s="18">
        <v>401</v>
      </c>
      <c r="H15" s="14">
        <v>92</v>
      </c>
      <c r="I15" s="15">
        <v>94</v>
      </c>
      <c r="J15" s="16">
        <v>71</v>
      </c>
      <c r="K15" s="17">
        <v>0</v>
      </c>
      <c r="L15" s="15">
        <v>0</v>
      </c>
      <c r="M15" s="16">
        <v>0</v>
      </c>
      <c r="N15" s="43"/>
    </row>
    <row r="16" spans="1:14" ht="39" customHeight="1" thickBot="1" x14ac:dyDescent="0.5">
      <c r="A16" s="22" t="s">
        <v>11</v>
      </c>
      <c r="B16" s="23">
        <v>29</v>
      </c>
      <c r="C16" s="24">
        <v>104</v>
      </c>
      <c r="D16" s="25"/>
      <c r="E16" s="26">
        <v>402</v>
      </c>
      <c r="F16" s="27">
        <v>730</v>
      </c>
      <c r="G16" s="28">
        <v>880</v>
      </c>
      <c r="H16" s="29">
        <v>141</v>
      </c>
      <c r="I16" s="27">
        <v>176</v>
      </c>
      <c r="J16" s="30">
        <v>143</v>
      </c>
      <c r="K16" s="26">
        <v>0</v>
      </c>
      <c r="L16" s="27">
        <v>25</v>
      </c>
      <c r="M16" s="30">
        <v>8</v>
      </c>
      <c r="N16" s="43"/>
    </row>
    <row r="17" spans="1:14" ht="39" customHeight="1" thickBot="1" x14ac:dyDescent="0.5">
      <c r="A17" s="31" t="s">
        <v>16</v>
      </c>
      <c r="B17" s="32">
        <f t="shared" ref="B17:L17" si="0">SUM(B5:B16)</f>
        <v>531</v>
      </c>
      <c r="C17" s="33">
        <f t="shared" si="0"/>
        <v>893</v>
      </c>
      <c r="D17" s="34">
        <f t="shared" ref="D17" si="1">SUM(D5:D16)</f>
        <v>201</v>
      </c>
      <c r="E17" s="35">
        <f t="shared" si="0"/>
        <v>3261</v>
      </c>
      <c r="F17" s="33">
        <f t="shared" si="0"/>
        <v>2438</v>
      </c>
      <c r="G17" s="36">
        <f t="shared" ref="G17" si="2">SUM(G5:G16)</f>
        <v>15193</v>
      </c>
      <c r="H17" s="32">
        <f t="shared" si="0"/>
        <v>1856</v>
      </c>
      <c r="I17" s="33">
        <f t="shared" si="0"/>
        <v>1826</v>
      </c>
      <c r="J17" s="34">
        <f t="shared" ref="J17" si="3">SUM(J5:J16)</f>
        <v>1828</v>
      </c>
      <c r="K17" s="32">
        <f t="shared" si="0"/>
        <v>120</v>
      </c>
      <c r="L17" s="33">
        <f t="shared" si="0"/>
        <v>80</v>
      </c>
      <c r="M17" s="34">
        <f t="shared" ref="M17" si="4">SUM(M5:M16)</f>
        <v>2598</v>
      </c>
      <c r="N17" s="43"/>
    </row>
    <row r="18" spans="1:14" ht="39" customHeight="1" thickBot="1" x14ac:dyDescent="0.5">
      <c r="A18" s="37" t="s">
        <v>20</v>
      </c>
      <c r="B18" s="38"/>
      <c r="C18" s="39">
        <f>C17-B17</f>
        <v>362</v>
      </c>
      <c r="D18" s="39">
        <f>D17-C17</f>
        <v>-692</v>
      </c>
      <c r="E18" s="38"/>
      <c r="F18" s="39">
        <f>F17-E17</f>
        <v>-823</v>
      </c>
      <c r="G18" s="40">
        <f>G17-F17</f>
        <v>12755</v>
      </c>
      <c r="H18" s="38"/>
      <c r="I18" s="39">
        <f>I17-H17</f>
        <v>-30</v>
      </c>
      <c r="J18" s="39">
        <f>J17-I17</f>
        <v>2</v>
      </c>
      <c r="K18" s="38"/>
      <c r="L18" s="39">
        <f>L17-K17</f>
        <v>-40</v>
      </c>
      <c r="M18" s="41">
        <f>M17-L17</f>
        <v>2518</v>
      </c>
      <c r="N18" s="43"/>
    </row>
    <row r="19" spans="1:14" x14ac:dyDescent="0.45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3"/>
    </row>
    <row r="20" spans="1:14" x14ac:dyDescent="0.45">
      <c r="A20" s="2"/>
      <c r="N20" s="43"/>
    </row>
  </sheetData>
  <mergeCells count="4">
    <mergeCell ref="K3:M3"/>
    <mergeCell ref="H3:J3"/>
    <mergeCell ref="E3:G3"/>
    <mergeCell ref="B3:D3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2536-6BF6-4434-A743-909B2A6C45C5}">
  <dimension ref="A1:I44"/>
  <sheetViews>
    <sheetView workbookViewId="0">
      <selection activeCell="A2" sqref="A2"/>
    </sheetView>
  </sheetViews>
  <sheetFormatPr defaultRowHeight="18" x14ac:dyDescent="0.45"/>
  <cols>
    <col min="1" max="1" width="16.5" customWidth="1"/>
    <col min="2" max="8" width="11.3984375" customWidth="1"/>
    <col min="9" max="9" width="52.19921875" bestFit="1" customWidth="1"/>
  </cols>
  <sheetData>
    <row r="1" spans="1:9" x14ac:dyDescent="0.45">
      <c r="A1" t="s">
        <v>147</v>
      </c>
    </row>
    <row r="2" spans="1:9" ht="3.6" customHeight="1" x14ac:dyDescent="0.45"/>
    <row r="3" spans="1:9" x14ac:dyDescent="0.45">
      <c r="A3" t="s">
        <v>21</v>
      </c>
    </row>
    <row r="4" spans="1:9" x14ac:dyDescent="0.45">
      <c r="A4" s="45"/>
      <c r="B4" s="46" t="s">
        <v>22</v>
      </c>
      <c r="C4" s="46" t="s">
        <v>23</v>
      </c>
      <c r="D4" s="46" t="s">
        <v>24</v>
      </c>
      <c r="E4" s="46" t="s">
        <v>25</v>
      </c>
      <c r="F4" s="46" t="s">
        <v>26</v>
      </c>
      <c r="G4" s="46" t="s">
        <v>27</v>
      </c>
      <c r="H4" s="46" t="s">
        <v>28</v>
      </c>
      <c r="I4" s="46" t="s">
        <v>29</v>
      </c>
    </row>
    <row r="5" spans="1:9" x14ac:dyDescent="0.45">
      <c r="A5" s="45" t="s">
        <v>30</v>
      </c>
      <c r="B5" s="47">
        <v>0</v>
      </c>
      <c r="C5" s="47">
        <v>169800</v>
      </c>
      <c r="D5" s="47">
        <v>109990</v>
      </c>
      <c r="E5" s="47">
        <v>455600</v>
      </c>
      <c r="F5" s="47">
        <v>2082800</v>
      </c>
      <c r="G5" s="47">
        <v>145200</v>
      </c>
      <c r="H5" s="47">
        <f t="shared" ref="H5:H14" si="0">SUM(B5:G5)</f>
        <v>2963390</v>
      </c>
      <c r="I5" s="45" t="s">
        <v>31</v>
      </c>
    </row>
    <row r="6" spans="1:9" x14ac:dyDescent="0.45">
      <c r="A6" s="45" t="s">
        <v>32</v>
      </c>
      <c r="B6" s="47">
        <v>392700</v>
      </c>
      <c r="C6" s="47">
        <v>426250</v>
      </c>
      <c r="D6" s="47">
        <v>293700</v>
      </c>
      <c r="E6" s="47">
        <v>341825</v>
      </c>
      <c r="F6" s="47">
        <v>568150</v>
      </c>
      <c r="G6" s="47">
        <v>389400</v>
      </c>
      <c r="H6" s="47">
        <f t="shared" si="0"/>
        <v>2412025</v>
      </c>
      <c r="I6" s="45" t="s">
        <v>33</v>
      </c>
    </row>
    <row r="7" spans="1:9" x14ac:dyDescent="0.45">
      <c r="A7" s="45" t="s">
        <v>34</v>
      </c>
      <c r="B7" s="47">
        <v>75900</v>
      </c>
      <c r="C7" s="47">
        <v>80300</v>
      </c>
      <c r="D7" s="47">
        <v>61600</v>
      </c>
      <c r="E7" s="47">
        <v>69300</v>
      </c>
      <c r="F7" s="47">
        <v>66000</v>
      </c>
      <c r="G7" s="47">
        <v>97900</v>
      </c>
      <c r="H7" s="47">
        <f t="shared" si="0"/>
        <v>451000</v>
      </c>
      <c r="I7" s="45" t="s">
        <v>35</v>
      </c>
    </row>
    <row r="8" spans="1:9" x14ac:dyDescent="0.45">
      <c r="A8" s="45" t="s">
        <v>36</v>
      </c>
      <c r="B8" s="47">
        <v>64350</v>
      </c>
      <c r="C8" s="47">
        <v>84700</v>
      </c>
      <c r="D8" s="47">
        <v>40700</v>
      </c>
      <c r="E8" s="47">
        <v>43450</v>
      </c>
      <c r="F8" s="47">
        <v>53350</v>
      </c>
      <c r="G8" s="47">
        <v>67100</v>
      </c>
      <c r="H8" s="47">
        <f t="shared" si="0"/>
        <v>353650</v>
      </c>
      <c r="I8" s="45" t="s">
        <v>37</v>
      </c>
    </row>
    <row r="9" spans="1:9" x14ac:dyDescent="0.45">
      <c r="A9" s="45" t="s">
        <v>38</v>
      </c>
      <c r="B9" s="47">
        <v>0</v>
      </c>
      <c r="C9" s="47">
        <v>15400</v>
      </c>
      <c r="D9" s="47">
        <v>0</v>
      </c>
      <c r="E9" s="47">
        <v>6600</v>
      </c>
      <c r="F9" s="47">
        <v>41800</v>
      </c>
      <c r="G9" s="47">
        <v>2200</v>
      </c>
      <c r="H9" s="47">
        <f t="shared" si="0"/>
        <v>66000</v>
      </c>
      <c r="I9" s="45" t="s">
        <v>37</v>
      </c>
    </row>
    <row r="10" spans="1:9" x14ac:dyDescent="0.45">
      <c r="A10" s="45" t="s">
        <v>39</v>
      </c>
      <c r="B10" s="47">
        <v>0</v>
      </c>
      <c r="C10" s="47">
        <v>39000</v>
      </c>
      <c r="D10" s="47">
        <v>37750</v>
      </c>
      <c r="E10" s="47">
        <v>49250</v>
      </c>
      <c r="F10" s="47">
        <v>67500</v>
      </c>
      <c r="G10" s="47">
        <v>38375</v>
      </c>
      <c r="H10" s="47">
        <f t="shared" si="0"/>
        <v>231875</v>
      </c>
      <c r="I10" s="45" t="s">
        <v>40</v>
      </c>
    </row>
    <row r="11" spans="1:9" x14ac:dyDescent="0.45">
      <c r="A11" s="45" t="s">
        <v>41</v>
      </c>
      <c r="B11" s="47">
        <v>42094</v>
      </c>
      <c r="C11" s="47">
        <v>42974</v>
      </c>
      <c r="D11" s="47">
        <v>42974</v>
      </c>
      <c r="E11" s="47">
        <v>42974</v>
      </c>
      <c r="F11" s="47">
        <v>42974</v>
      </c>
      <c r="G11" s="47">
        <v>42974</v>
      </c>
      <c r="H11" s="47">
        <f t="shared" si="0"/>
        <v>256964</v>
      </c>
      <c r="I11" s="45"/>
    </row>
    <row r="12" spans="1:9" x14ac:dyDescent="0.45">
      <c r="A12" s="45" t="s">
        <v>42</v>
      </c>
      <c r="B12" s="47">
        <v>9300</v>
      </c>
      <c r="C12" s="47">
        <v>9170</v>
      </c>
      <c r="D12" s="47">
        <v>10770</v>
      </c>
      <c r="E12" s="47">
        <v>7970</v>
      </c>
      <c r="F12" s="47">
        <v>10630</v>
      </c>
      <c r="G12" s="47">
        <v>9747</v>
      </c>
      <c r="H12" s="47">
        <f t="shared" si="0"/>
        <v>57587</v>
      </c>
      <c r="I12" s="45" t="s">
        <v>43</v>
      </c>
    </row>
    <row r="13" spans="1:9" x14ac:dyDescent="0.45">
      <c r="A13" s="45" t="s">
        <v>44</v>
      </c>
      <c r="B13" s="47">
        <f>13200</f>
        <v>13200</v>
      </c>
      <c r="C13" s="47">
        <v>118345</v>
      </c>
      <c r="D13" s="47">
        <f>167896+12500+154719</f>
        <v>335115</v>
      </c>
      <c r="E13" s="47">
        <v>235058</v>
      </c>
      <c r="F13" s="47">
        <v>268395</v>
      </c>
      <c r="G13" s="47">
        <v>100000</v>
      </c>
      <c r="H13" s="47">
        <f t="shared" si="0"/>
        <v>1070113</v>
      </c>
      <c r="I13" s="45" t="s">
        <v>45</v>
      </c>
    </row>
    <row r="14" spans="1:9" x14ac:dyDescent="0.45">
      <c r="A14" s="45" t="s">
        <v>46</v>
      </c>
      <c r="B14" s="47">
        <v>0</v>
      </c>
      <c r="C14" s="47">
        <v>837020</v>
      </c>
      <c r="D14" s="47">
        <v>0</v>
      </c>
      <c r="E14" s="47">
        <v>0</v>
      </c>
      <c r="F14" s="47">
        <v>0</v>
      </c>
      <c r="G14" s="47">
        <v>0</v>
      </c>
      <c r="H14" s="47">
        <f t="shared" si="0"/>
        <v>837020</v>
      </c>
      <c r="I14" s="45"/>
    </row>
    <row r="15" spans="1:9" x14ac:dyDescent="0.45">
      <c r="A15" s="45" t="s">
        <v>28</v>
      </c>
      <c r="B15" s="47">
        <f>SUM(B5:B14)</f>
        <v>597544</v>
      </c>
      <c r="C15" s="47">
        <f>SUM(C5:C14)</f>
        <v>1822959</v>
      </c>
      <c r="D15" s="47">
        <f>SUM(D5:D14)</f>
        <v>932599</v>
      </c>
      <c r="E15" s="47">
        <f>SUM(E5:E14)</f>
        <v>1252027</v>
      </c>
      <c r="F15" s="47">
        <f t="shared" ref="F15:G15" si="1">SUM(F5:F14)</f>
        <v>3201599</v>
      </c>
      <c r="G15" s="47">
        <f t="shared" si="1"/>
        <v>892896</v>
      </c>
      <c r="H15" s="47">
        <f>SUM(H5:H14)</f>
        <v>8699624</v>
      </c>
      <c r="I15" s="45"/>
    </row>
    <row r="16" spans="1:9" ht="2.4" customHeight="1" x14ac:dyDescent="0.45"/>
    <row r="17" spans="1:9" x14ac:dyDescent="0.45">
      <c r="A17" t="s">
        <v>47</v>
      </c>
    </row>
    <row r="18" spans="1:9" x14ac:dyDescent="0.45">
      <c r="A18" s="45"/>
      <c r="B18" s="46" t="s">
        <v>48</v>
      </c>
      <c r="C18" s="46" t="s">
        <v>49</v>
      </c>
      <c r="D18" s="46" t="s">
        <v>50</v>
      </c>
      <c r="E18" s="46" t="s">
        <v>51</v>
      </c>
      <c r="F18" s="46" t="s">
        <v>4</v>
      </c>
      <c r="G18" s="46" t="s">
        <v>5</v>
      </c>
      <c r="H18" s="46" t="s">
        <v>28</v>
      </c>
      <c r="I18" s="46" t="s">
        <v>29</v>
      </c>
    </row>
    <row r="19" spans="1:9" x14ac:dyDescent="0.45">
      <c r="A19" s="45" t="s">
        <v>52</v>
      </c>
      <c r="B19" s="47">
        <v>100000</v>
      </c>
      <c r="C19" s="47">
        <v>100000</v>
      </c>
      <c r="D19" s="47">
        <v>100000</v>
      </c>
      <c r="E19" s="47">
        <v>100000</v>
      </c>
      <c r="F19" s="47">
        <v>100000</v>
      </c>
      <c r="G19" s="47">
        <v>100000</v>
      </c>
      <c r="H19" s="47">
        <f t="shared" ref="H19:H42" si="2">SUM(B19:G19)</f>
        <v>600000</v>
      </c>
      <c r="I19" s="45"/>
    </row>
    <row r="20" spans="1:9" x14ac:dyDescent="0.45">
      <c r="A20" s="45" t="s">
        <v>53</v>
      </c>
      <c r="B20" s="48">
        <v>288610</v>
      </c>
      <c r="C20" s="48">
        <v>313723</v>
      </c>
      <c r="D20" s="48">
        <v>430932</v>
      </c>
      <c r="E20" s="48">
        <v>359847</v>
      </c>
      <c r="F20" s="48">
        <v>467870</v>
      </c>
      <c r="G20" s="48">
        <v>1000000</v>
      </c>
      <c r="H20" s="48">
        <f t="shared" si="2"/>
        <v>2860982</v>
      </c>
      <c r="I20" s="45"/>
    </row>
    <row r="21" spans="1:9" x14ac:dyDescent="0.45">
      <c r="A21" s="45" t="s">
        <v>54</v>
      </c>
      <c r="B21" s="48">
        <v>85263</v>
      </c>
      <c r="C21" s="48">
        <v>85949</v>
      </c>
      <c r="D21" s="48">
        <v>85949</v>
      </c>
      <c r="E21" s="48">
        <v>85949</v>
      </c>
      <c r="F21" s="48">
        <v>85949</v>
      </c>
      <c r="G21" s="48">
        <f>85949*2</f>
        <v>171898</v>
      </c>
      <c r="H21" s="48">
        <f t="shared" si="2"/>
        <v>600957</v>
      </c>
      <c r="I21" s="45" t="s">
        <v>55</v>
      </c>
    </row>
    <row r="22" spans="1:9" x14ac:dyDescent="0.45">
      <c r="A22" s="45" t="s">
        <v>56</v>
      </c>
      <c r="B22" s="48">
        <v>0</v>
      </c>
      <c r="C22" s="48">
        <v>38942</v>
      </c>
      <c r="D22" s="48">
        <v>99563</v>
      </c>
      <c r="E22" s="48">
        <v>136767</v>
      </c>
      <c r="F22" s="48">
        <v>125253</v>
      </c>
      <c r="G22" s="48">
        <v>134324</v>
      </c>
      <c r="H22" s="48">
        <f t="shared" si="2"/>
        <v>534849</v>
      </c>
      <c r="I22" s="49" t="s">
        <v>57</v>
      </c>
    </row>
    <row r="23" spans="1:9" x14ac:dyDescent="0.45">
      <c r="A23" s="45" t="s">
        <v>58</v>
      </c>
      <c r="B23" s="48">
        <v>3675</v>
      </c>
      <c r="C23" s="48">
        <v>3522</v>
      </c>
      <c r="D23" s="48">
        <v>3669</v>
      </c>
      <c r="E23" s="48">
        <v>2432</v>
      </c>
      <c r="F23" s="48">
        <v>4038</v>
      </c>
      <c r="G23" s="48">
        <v>3622</v>
      </c>
      <c r="H23" s="48">
        <f t="shared" si="2"/>
        <v>20958</v>
      </c>
      <c r="I23" s="45" t="s">
        <v>59</v>
      </c>
    </row>
    <row r="24" spans="1:9" x14ac:dyDescent="0.45">
      <c r="A24" s="45" t="s">
        <v>60</v>
      </c>
      <c r="B24" s="48">
        <v>38855</v>
      </c>
      <c r="C24" s="48">
        <v>8876</v>
      </c>
      <c r="D24" s="48">
        <v>28076</v>
      </c>
      <c r="E24" s="48">
        <v>19987</v>
      </c>
      <c r="F24" s="48">
        <v>18657</v>
      </c>
      <c r="G24" s="48">
        <f>E24*2</f>
        <v>39974</v>
      </c>
      <c r="H24" s="48">
        <f t="shared" si="2"/>
        <v>154425</v>
      </c>
      <c r="I24" s="45" t="s">
        <v>61</v>
      </c>
    </row>
    <row r="25" spans="1:9" x14ac:dyDescent="0.45">
      <c r="A25" s="45" t="s">
        <v>63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f t="shared" si="2"/>
        <v>0</v>
      </c>
      <c r="I25" s="45"/>
    </row>
    <row r="26" spans="1:9" x14ac:dyDescent="0.45">
      <c r="A26" s="45" t="s">
        <v>65</v>
      </c>
      <c r="B26" s="48">
        <v>0</v>
      </c>
      <c r="C26" s="48">
        <v>0</v>
      </c>
      <c r="D26" s="48">
        <v>74850</v>
      </c>
      <c r="E26" s="48">
        <v>0</v>
      </c>
      <c r="F26" s="48">
        <v>0</v>
      </c>
      <c r="G26" s="48">
        <v>0</v>
      </c>
      <c r="H26" s="48">
        <f t="shared" si="2"/>
        <v>74850</v>
      </c>
      <c r="I26" s="45"/>
    </row>
    <row r="27" spans="1:9" x14ac:dyDescent="0.45">
      <c r="A27" s="45" t="s">
        <v>67</v>
      </c>
      <c r="B27" s="48">
        <v>0</v>
      </c>
      <c r="C27" s="48">
        <v>0</v>
      </c>
      <c r="D27" s="48">
        <v>14080</v>
      </c>
      <c r="E27" s="48">
        <v>2530</v>
      </c>
      <c r="F27" s="48">
        <v>48895</v>
      </c>
      <c r="G27" s="48">
        <v>100870</v>
      </c>
      <c r="H27" s="48">
        <f t="shared" si="2"/>
        <v>166375</v>
      </c>
      <c r="I27" s="45"/>
    </row>
    <row r="28" spans="1:9" x14ac:dyDescent="0.45">
      <c r="A28" s="45" t="s">
        <v>69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f t="shared" si="2"/>
        <v>0</v>
      </c>
      <c r="I28" s="45"/>
    </row>
    <row r="29" spans="1:9" x14ac:dyDescent="0.45">
      <c r="A29" s="45" t="s">
        <v>71</v>
      </c>
      <c r="B29" s="48">
        <v>0</v>
      </c>
      <c r="C29" s="48">
        <v>0</v>
      </c>
      <c r="D29" s="48">
        <v>35960</v>
      </c>
      <c r="E29" s="48">
        <v>0</v>
      </c>
      <c r="F29" s="48">
        <v>31384</v>
      </c>
      <c r="G29" s="48">
        <v>0</v>
      </c>
      <c r="H29" s="48">
        <f t="shared" si="2"/>
        <v>67344</v>
      </c>
      <c r="I29" s="45"/>
    </row>
    <row r="30" spans="1:9" x14ac:dyDescent="0.45">
      <c r="A30" s="45" t="s">
        <v>73</v>
      </c>
      <c r="B30" s="48">
        <v>0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f t="shared" si="2"/>
        <v>0</v>
      </c>
      <c r="I30" s="45"/>
    </row>
    <row r="31" spans="1:9" x14ac:dyDescent="0.45">
      <c r="A31" s="45" t="s">
        <v>74</v>
      </c>
      <c r="B31" s="48">
        <v>1430</v>
      </c>
      <c r="C31" s="48">
        <v>75188</v>
      </c>
      <c r="D31" s="48">
        <v>155681</v>
      </c>
      <c r="E31" s="48">
        <v>181869</v>
      </c>
      <c r="F31" s="48">
        <v>216200</v>
      </c>
      <c r="G31" s="48">
        <f>210407*2</f>
        <v>420814</v>
      </c>
      <c r="H31" s="48">
        <f t="shared" si="2"/>
        <v>1051182</v>
      </c>
      <c r="I31" s="45" t="s">
        <v>75</v>
      </c>
    </row>
    <row r="32" spans="1:9" x14ac:dyDescent="0.45">
      <c r="A32" s="45" t="s">
        <v>77</v>
      </c>
      <c r="B32" s="48">
        <v>0</v>
      </c>
      <c r="C32" s="48">
        <v>0</v>
      </c>
      <c r="D32" s="48">
        <v>64893</v>
      </c>
      <c r="E32" s="48">
        <v>95205</v>
      </c>
      <c r="F32" s="48">
        <v>190359</v>
      </c>
      <c r="G32" s="48">
        <f>F32*2</f>
        <v>380718</v>
      </c>
      <c r="H32" s="48">
        <f t="shared" si="2"/>
        <v>731175</v>
      </c>
      <c r="I32" s="45" t="s">
        <v>75</v>
      </c>
    </row>
    <row r="33" spans="1:9" x14ac:dyDescent="0.45">
      <c r="A33" s="45" t="s">
        <v>78</v>
      </c>
      <c r="B33" s="48">
        <v>0</v>
      </c>
      <c r="C33" s="48">
        <v>28026</v>
      </c>
      <c r="D33" s="48">
        <v>29744</v>
      </c>
      <c r="E33" s="48">
        <v>9432</v>
      </c>
      <c r="F33" s="48">
        <v>11778</v>
      </c>
      <c r="G33" s="48">
        <v>20000</v>
      </c>
      <c r="H33" s="48">
        <f t="shared" si="2"/>
        <v>98980</v>
      </c>
      <c r="I33" s="45" t="s">
        <v>79</v>
      </c>
    </row>
    <row r="34" spans="1:9" x14ac:dyDescent="0.45">
      <c r="A34" s="45" t="s">
        <v>81</v>
      </c>
      <c r="B34" s="48">
        <v>22060</v>
      </c>
      <c r="C34" s="48">
        <v>0</v>
      </c>
      <c r="D34" s="48">
        <v>70000</v>
      </c>
      <c r="E34" s="48">
        <v>68127</v>
      </c>
      <c r="F34" s="48">
        <v>1200</v>
      </c>
      <c r="G34" s="48">
        <v>0</v>
      </c>
      <c r="H34" s="48">
        <f t="shared" si="2"/>
        <v>161387</v>
      </c>
      <c r="I34" s="45"/>
    </row>
    <row r="35" spans="1:9" x14ac:dyDescent="0.45">
      <c r="A35" s="45" t="s">
        <v>82</v>
      </c>
      <c r="B35" s="48">
        <v>0</v>
      </c>
      <c r="C35" s="48">
        <v>0</v>
      </c>
      <c r="D35" s="48">
        <v>0</v>
      </c>
      <c r="E35" s="48">
        <v>0</v>
      </c>
      <c r="F35" s="48">
        <v>29090</v>
      </c>
      <c r="G35" s="48">
        <v>0</v>
      </c>
      <c r="H35" s="48">
        <f t="shared" si="2"/>
        <v>29090</v>
      </c>
      <c r="I35" s="45"/>
    </row>
    <row r="36" spans="1:9" x14ac:dyDescent="0.45">
      <c r="A36" s="45" t="s">
        <v>83</v>
      </c>
      <c r="B36" s="48">
        <v>0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f t="shared" si="2"/>
        <v>0</v>
      </c>
      <c r="I36" s="45"/>
    </row>
    <row r="37" spans="1:9" x14ac:dyDescent="0.45">
      <c r="A37" s="45" t="s">
        <v>84</v>
      </c>
      <c r="B37" s="48">
        <v>0</v>
      </c>
      <c r="C37" s="48">
        <v>0</v>
      </c>
      <c r="D37" s="48">
        <v>0</v>
      </c>
      <c r="E37" s="48">
        <v>0</v>
      </c>
      <c r="F37" s="48">
        <v>3000</v>
      </c>
      <c r="G37" s="48">
        <v>3000</v>
      </c>
      <c r="H37" s="48">
        <f t="shared" si="2"/>
        <v>6000</v>
      </c>
      <c r="I37" s="45" t="s">
        <v>85</v>
      </c>
    </row>
    <row r="38" spans="1:9" x14ac:dyDescent="0.45">
      <c r="A38" s="45" t="s">
        <v>87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f t="shared" si="2"/>
        <v>0</v>
      </c>
      <c r="I38" s="45"/>
    </row>
    <row r="39" spans="1:9" x14ac:dyDescent="0.45">
      <c r="A39" s="45" t="s">
        <v>89</v>
      </c>
      <c r="B39" s="48">
        <v>0</v>
      </c>
      <c r="C39" s="48">
        <v>0</v>
      </c>
      <c r="D39" s="48">
        <v>0</v>
      </c>
      <c r="E39" s="48">
        <v>0</v>
      </c>
      <c r="F39" s="48">
        <v>107800</v>
      </c>
      <c r="G39" s="48">
        <v>0</v>
      </c>
      <c r="H39" s="48">
        <f t="shared" si="2"/>
        <v>107800</v>
      </c>
      <c r="I39" s="45" t="s">
        <v>90</v>
      </c>
    </row>
    <row r="40" spans="1:9" x14ac:dyDescent="0.45">
      <c r="A40" s="45" t="s">
        <v>91</v>
      </c>
      <c r="B40" s="48">
        <v>0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f t="shared" si="2"/>
        <v>0</v>
      </c>
      <c r="I40" s="45" t="s">
        <v>92</v>
      </c>
    </row>
    <row r="41" spans="1:9" x14ac:dyDescent="0.45">
      <c r="A41" s="45" t="s">
        <v>93</v>
      </c>
      <c r="B41" s="48">
        <v>37176</v>
      </c>
      <c r="C41" s="48">
        <v>444626</v>
      </c>
      <c r="D41" s="48">
        <v>51200</v>
      </c>
      <c r="E41" s="48">
        <v>109337</v>
      </c>
      <c r="F41" s="48">
        <v>128728</v>
      </c>
      <c r="G41" s="48">
        <v>22273</v>
      </c>
      <c r="H41" s="48">
        <f t="shared" si="2"/>
        <v>793340</v>
      </c>
      <c r="I41" s="45" t="s">
        <v>79</v>
      </c>
    </row>
    <row r="42" spans="1:9" x14ac:dyDescent="0.45">
      <c r="A42" s="45" t="s">
        <v>28</v>
      </c>
      <c r="B42" s="48">
        <f>SUM(B19:B41)</f>
        <v>577069</v>
      </c>
      <c r="C42" s="48">
        <f t="shared" ref="C42:G42" si="3">SUM(C19:C41)</f>
        <v>1098852</v>
      </c>
      <c r="D42" s="48">
        <f t="shared" si="3"/>
        <v>1244597</v>
      </c>
      <c r="E42" s="48">
        <f t="shared" si="3"/>
        <v>1171482</v>
      </c>
      <c r="F42" s="48">
        <f t="shared" si="3"/>
        <v>1570201</v>
      </c>
      <c r="G42" s="48">
        <f t="shared" si="3"/>
        <v>2397493</v>
      </c>
      <c r="H42" s="48">
        <f t="shared" si="2"/>
        <v>8059694</v>
      </c>
      <c r="I42" s="45"/>
    </row>
    <row r="43" spans="1:9" ht="4.8" customHeight="1" x14ac:dyDescent="0.45"/>
    <row r="44" spans="1:9" x14ac:dyDescent="0.45">
      <c r="A44" s="45" t="s">
        <v>94</v>
      </c>
      <c r="B44" s="47">
        <f>B15-B42</f>
        <v>20475</v>
      </c>
      <c r="C44" s="47">
        <f t="shared" ref="C44:H44" si="4">C15-C42</f>
        <v>724107</v>
      </c>
      <c r="D44" s="47">
        <f t="shared" si="4"/>
        <v>-311998</v>
      </c>
      <c r="E44" s="47">
        <f t="shared" si="4"/>
        <v>80545</v>
      </c>
      <c r="F44" s="47">
        <f t="shared" si="4"/>
        <v>1631398</v>
      </c>
      <c r="G44" s="47">
        <f>G15-G42</f>
        <v>-1504597</v>
      </c>
      <c r="H44" s="47">
        <f t="shared" si="4"/>
        <v>639930</v>
      </c>
      <c r="I44" s="45"/>
    </row>
  </sheetData>
  <phoneticPr fontId="1"/>
  <pageMargins left="0.70866141732283472" right="0.70866141732283472" top="0.55118110236220474" bottom="0.35433070866141736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FDAF-8E60-4C93-915F-4E622357C4BF}">
  <sheetPr>
    <pageSetUpPr fitToPage="1"/>
  </sheetPr>
  <dimension ref="A1:AH36"/>
  <sheetViews>
    <sheetView workbookViewId="0">
      <selection activeCell="A2" sqref="A2"/>
    </sheetView>
  </sheetViews>
  <sheetFormatPr defaultRowHeight="18" x14ac:dyDescent="0.45"/>
  <cols>
    <col min="1" max="1" width="2.59765625" customWidth="1"/>
    <col min="2" max="2" width="3.19921875" bestFit="1" customWidth="1"/>
    <col min="3" max="3" width="3.3984375" bestFit="1" customWidth="1"/>
    <col min="4" max="4" width="5" bestFit="1" customWidth="1"/>
    <col min="5" max="5" width="9.8984375" bestFit="1" customWidth="1"/>
    <col min="6" max="6" width="3.19921875" bestFit="1" customWidth="1"/>
    <col min="7" max="7" width="2.3984375" customWidth="1"/>
    <col min="8" max="8" width="3.19921875" bestFit="1" customWidth="1"/>
    <col min="9" max="9" width="3.3984375" bestFit="1" customWidth="1"/>
    <col min="10" max="10" width="5" bestFit="1" customWidth="1"/>
    <col min="11" max="11" width="8.3984375" bestFit="1" customWidth="1"/>
    <col min="12" max="12" width="3.19921875" bestFit="1" customWidth="1"/>
    <col min="13" max="13" width="4.19921875" customWidth="1"/>
    <col min="15" max="15" width="3.19921875" bestFit="1" customWidth="1"/>
    <col min="16" max="16" width="3.8984375" customWidth="1"/>
    <col min="17" max="17" width="2.3984375" customWidth="1"/>
    <col min="18" max="18" width="3.19921875" bestFit="1" customWidth="1"/>
    <col min="19" max="19" width="3.3984375" bestFit="1" customWidth="1"/>
    <col min="20" max="20" width="5" bestFit="1" customWidth="1"/>
    <col min="21" max="21" width="9.8984375" bestFit="1" customWidth="1"/>
    <col min="22" max="22" width="12.69921875" customWidth="1"/>
    <col min="23" max="23" width="2.3984375" customWidth="1"/>
    <col min="24" max="24" width="3.19921875" bestFit="1" customWidth="1"/>
    <col min="25" max="25" width="6.3984375" bestFit="1" customWidth="1"/>
    <col min="26" max="26" width="10.296875" bestFit="1" customWidth="1"/>
    <col min="27" max="27" width="8.5" bestFit="1" customWidth="1"/>
    <col min="28" max="28" width="9.8984375" bestFit="1" customWidth="1"/>
    <col min="29" max="29" width="3.19921875" bestFit="1" customWidth="1"/>
    <col min="30" max="30" width="2" customWidth="1"/>
    <col min="31" max="31" width="3.19921875" bestFit="1" customWidth="1"/>
    <col min="32" max="32" width="5" bestFit="1" customWidth="1"/>
    <col min="33" max="33" width="8.3984375" bestFit="1" customWidth="1"/>
    <col min="34" max="34" width="3.19921875" bestFit="1" customWidth="1"/>
  </cols>
  <sheetData>
    <row r="1" spans="1:34" x14ac:dyDescent="0.45">
      <c r="A1" t="s">
        <v>148</v>
      </c>
    </row>
    <row r="3" spans="1:34" x14ac:dyDescent="0.45">
      <c r="A3" t="s">
        <v>127</v>
      </c>
      <c r="G3" t="s">
        <v>128</v>
      </c>
      <c r="M3" t="s">
        <v>129</v>
      </c>
      <c r="Q3" t="s">
        <v>130</v>
      </c>
      <c r="W3" t="s">
        <v>131</v>
      </c>
      <c r="AD3" t="s">
        <v>123</v>
      </c>
    </row>
    <row r="4" spans="1:34" ht="36" x14ac:dyDescent="0.45">
      <c r="B4" s="46" t="s">
        <v>132</v>
      </c>
      <c r="C4" s="46" t="s">
        <v>133</v>
      </c>
      <c r="D4" s="46" t="s">
        <v>134</v>
      </c>
      <c r="E4" s="46" t="s">
        <v>135</v>
      </c>
      <c r="H4" s="46" t="s">
        <v>132</v>
      </c>
      <c r="I4" s="46" t="s">
        <v>133</v>
      </c>
      <c r="J4" s="46" t="s">
        <v>134</v>
      </c>
      <c r="K4" s="46" t="s">
        <v>135</v>
      </c>
      <c r="M4" s="46" t="s">
        <v>132</v>
      </c>
      <c r="N4" s="46" t="s">
        <v>135</v>
      </c>
      <c r="R4" s="46" t="s">
        <v>132</v>
      </c>
      <c r="S4" s="46" t="s">
        <v>133</v>
      </c>
      <c r="T4" s="46" t="s">
        <v>134</v>
      </c>
      <c r="U4" s="46" t="s">
        <v>135</v>
      </c>
      <c r="X4" s="45" t="s">
        <v>132</v>
      </c>
      <c r="Y4" s="46" t="s">
        <v>134</v>
      </c>
      <c r="Z4" s="96" t="s">
        <v>136</v>
      </c>
      <c r="AA4" s="96" t="s">
        <v>137</v>
      </c>
      <c r="AB4" s="46" t="s">
        <v>16</v>
      </c>
      <c r="AE4" s="45" t="s">
        <v>132</v>
      </c>
      <c r="AF4" s="46" t="s">
        <v>134</v>
      </c>
      <c r="AG4" s="96" t="s">
        <v>138</v>
      </c>
    </row>
    <row r="5" spans="1:34" x14ac:dyDescent="0.45">
      <c r="B5" s="45">
        <v>5</v>
      </c>
      <c r="C5" s="45">
        <v>30</v>
      </c>
      <c r="D5" s="45">
        <v>31</v>
      </c>
      <c r="E5" s="47">
        <v>130200</v>
      </c>
      <c r="H5" s="45">
        <v>5</v>
      </c>
      <c r="I5" s="45">
        <v>5</v>
      </c>
      <c r="J5" s="45"/>
      <c r="K5" s="47">
        <v>20790</v>
      </c>
      <c r="M5" s="45">
        <v>4</v>
      </c>
      <c r="N5" s="45">
        <v>39600</v>
      </c>
      <c r="R5" s="45">
        <v>5</v>
      </c>
      <c r="S5" s="45">
        <v>23</v>
      </c>
      <c r="T5" s="45">
        <v>19</v>
      </c>
      <c r="U5" s="47">
        <v>14000</v>
      </c>
      <c r="X5" s="45">
        <v>4</v>
      </c>
      <c r="Y5" s="47">
        <v>1721</v>
      </c>
      <c r="Z5" s="47">
        <v>392700</v>
      </c>
      <c r="AA5" s="47">
        <v>75900</v>
      </c>
      <c r="AB5" s="47">
        <f>SUM(Z5:AA5)</f>
        <v>468600</v>
      </c>
      <c r="AE5" s="45">
        <v>4</v>
      </c>
      <c r="AF5" s="47">
        <v>164</v>
      </c>
      <c r="AG5" s="47">
        <v>64350</v>
      </c>
    </row>
    <row r="6" spans="1:34" x14ac:dyDescent="0.45">
      <c r="B6" s="45">
        <v>6</v>
      </c>
      <c r="C6" s="45">
        <v>5</v>
      </c>
      <c r="D6" s="45">
        <v>5</v>
      </c>
      <c r="E6" s="47">
        <v>26500</v>
      </c>
      <c r="H6" s="45">
        <v>7</v>
      </c>
      <c r="I6" s="45">
        <v>26</v>
      </c>
      <c r="J6" s="45">
        <v>16</v>
      </c>
      <c r="K6" s="47">
        <v>2200</v>
      </c>
      <c r="M6" s="45">
        <v>5</v>
      </c>
      <c r="N6" s="45">
        <v>39600</v>
      </c>
      <c r="R6" s="45">
        <v>5</v>
      </c>
      <c r="S6" s="45">
        <v>24</v>
      </c>
      <c r="T6" s="45">
        <v>10</v>
      </c>
      <c r="U6" s="47">
        <v>8500</v>
      </c>
      <c r="X6" s="45">
        <v>5</v>
      </c>
      <c r="Y6" s="47">
        <v>1749</v>
      </c>
      <c r="Z6" s="47">
        <v>414370</v>
      </c>
      <c r="AA6" s="47">
        <v>80300</v>
      </c>
      <c r="AB6" s="47">
        <f t="shared" ref="AB6:AB9" si="0">SUM(Z6:AA6)</f>
        <v>494670</v>
      </c>
      <c r="AE6" s="45">
        <v>5</v>
      </c>
      <c r="AF6" s="47">
        <v>174</v>
      </c>
      <c r="AG6" s="47">
        <v>84700</v>
      </c>
    </row>
    <row r="7" spans="1:34" x14ac:dyDescent="0.45">
      <c r="B7" s="45">
        <v>7</v>
      </c>
      <c r="C7" s="45">
        <v>12</v>
      </c>
      <c r="D7" s="45">
        <v>2</v>
      </c>
      <c r="E7" s="47">
        <v>10600</v>
      </c>
      <c r="H7" s="45">
        <v>8</v>
      </c>
      <c r="I7" s="45">
        <v>7</v>
      </c>
      <c r="J7" s="45">
        <v>9</v>
      </c>
      <c r="K7" s="47">
        <v>4620</v>
      </c>
      <c r="M7" s="45">
        <v>6</v>
      </c>
      <c r="N7" s="45">
        <v>39600</v>
      </c>
      <c r="R7" s="45">
        <v>5</v>
      </c>
      <c r="S7" s="45">
        <v>30</v>
      </c>
      <c r="T7" s="45">
        <v>3</v>
      </c>
      <c r="U7" s="47">
        <v>1500</v>
      </c>
      <c r="X7" s="45">
        <v>6</v>
      </c>
      <c r="Y7" s="47">
        <v>1186</v>
      </c>
      <c r="Z7" s="47">
        <v>293700</v>
      </c>
      <c r="AA7" s="47">
        <v>61600</v>
      </c>
      <c r="AB7" s="47">
        <f t="shared" si="0"/>
        <v>355300</v>
      </c>
      <c r="AE7" s="45">
        <v>6</v>
      </c>
      <c r="AF7" s="47">
        <v>120</v>
      </c>
      <c r="AG7" s="47">
        <v>40700</v>
      </c>
    </row>
    <row r="8" spans="1:34" x14ac:dyDescent="0.45">
      <c r="B8" s="45">
        <v>7</v>
      </c>
      <c r="C8" s="45">
        <v>20</v>
      </c>
      <c r="D8" s="45">
        <v>62</v>
      </c>
      <c r="E8" s="47">
        <v>260400</v>
      </c>
      <c r="H8" s="45">
        <v>8</v>
      </c>
      <c r="I8" s="45">
        <v>14</v>
      </c>
      <c r="J8" s="45">
        <v>10</v>
      </c>
      <c r="K8" s="47">
        <v>2750</v>
      </c>
      <c r="M8" s="45">
        <v>7</v>
      </c>
      <c r="N8" s="45">
        <v>39600</v>
      </c>
      <c r="R8" s="45">
        <v>5</v>
      </c>
      <c r="S8" s="45">
        <v>31</v>
      </c>
      <c r="T8" s="45">
        <v>17</v>
      </c>
      <c r="U8" s="47">
        <v>15000</v>
      </c>
      <c r="V8" s="97">
        <f>SUM(U5:U8)</f>
        <v>39000</v>
      </c>
      <c r="X8" s="45">
        <v>7</v>
      </c>
      <c r="Y8" s="47">
        <v>1962</v>
      </c>
      <c r="Z8" s="47">
        <v>341825</v>
      </c>
      <c r="AA8" s="47">
        <v>58300</v>
      </c>
      <c r="AB8" s="47">
        <f t="shared" si="0"/>
        <v>400125</v>
      </c>
      <c r="AE8" s="45">
        <v>7</v>
      </c>
      <c r="AF8" s="47">
        <v>148</v>
      </c>
      <c r="AG8" s="47">
        <v>69300</v>
      </c>
    </row>
    <row r="9" spans="1:34" x14ac:dyDescent="0.45">
      <c r="B9" s="45">
        <v>7</v>
      </c>
      <c r="C9" s="45">
        <v>25</v>
      </c>
      <c r="D9" s="45">
        <v>15</v>
      </c>
      <c r="E9" s="47">
        <v>63000</v>
      </c>
      <c r="H9" s="45">
        <v>8</v>
      </c>
      <c r="I9" s="45">
        <v>23</v>
      </c>
      <c r="J9" s="45">
        <v>50</v>
      </c>
      <c r="K9" s="47">
        <v>5610</v>
      </c>
      <c r="M9" s="45">
        <v>8</v>
      </c>
      <c r="N9" s="45">
        <v>39600</v>
      </c>
      <c r="R9" s="45">
        <v>6</v>
      </c>
      <c r="S9" s="45">
        <v>6</v>
      </c>
      <c r="T9" s="45">
        <v>3</v>
      </c>
      <c r="U9" s="47">
        <v>2000</v>
      </c>
      <c r="X9" s="45">
        <v>8</v>
      </c>
      <c r="Y9" s="47">
        <v>2302</v>
      </c>
      <c r="Z9" s="47">
        <v>568150</v>
      </c>
      <c r="AA9" s="47">
        <v>66000</v>
      </c>
      <c r="AB9" s="47">
        <f t="shared" si="0"/>
        <v>634150</v>
      </c>
      <c r="AE9" s="45">
        <v>8</v>
      </c>
      <c r="AF9" s="47">
        <v>137</v>
      </c>
      <c r="AG9" s="47">
        <v>53350</v>
      </c>
    </row>
    <row r="10" spans="1:34" x14ac:dyDescent="0.45">
      <c r="B10" s="45">
        <v>7</v>
      </c>
      <c r="C10" s="45">
        <v>26</v>
      </c>
      <c r="D10" s="45">
        <v>19</v>
      </c>
      <c r="E10" s="47">
        <v>79800</v>
      </c>
      <c r="H10" s="45">
        <v>8</v>
      </c>
      <c r="I10" s="45">
        <v>27</v>
      </c>
      <c r="J10" s="45">
        <v>50</v>
      </c>
      <c r="K10" s="47">
        <v>5610</v>
      </c>
      <c r="M10" s="46" t="s">
        <v>28</v>
      </c>
      <c r="N10" s="98">
        <f>SUM(N5:N9)</f>
        <v>198000</v>
      </c>
      <c r="O10" t="s">
        <v>139</v>
      </c>
      <c r="R10" s="45">
        <v>6</v>
      </c>
      <c r="S10" s="45">
        <v>7</v>
      </c>
      <c r="T10" s="45">
        <v>13</v>
      </c>
      <c r="U10" s="47">
        <v>9000</v>
      </c>
      <c r="X10" s="45"/>
      <c r="Y10" s="98">
        <f>SUM(Y5:Y9)</f>
        <v>8920</v>
      </c>
      <c r="Z10" s="98">
        <f t="shared" ref="Z10:AB10" si="1">SUM(Z5:Z9)</f>
        <v>2010745</v>
      </c>
      <c r="AA10" s="98">
        <f t="shared" si="1"/>
        <v>342100</v>
      </c>
      <c r="AB10" s="98">
        <f t="shared" si="1"/>
        <v>2352845</v>
      </c>
      <c r="AC10" t="s">
        <v>140</v>
      </c>
      <c r="AE10" s="45"/>
      <c r="AF10" s="98">
        <v>687</v>
      </c>
      <c r="AG10" s="98">
        <v>288200</v>
      </c>
      <c r="AH10" t="s">
        <v>141</v>
      </c>
    </row>
    <row r="11" spans="1:34" x14ac:dyDescent="0.45">
      <c r="B11" s="45">
        <v>8</v>
      </c>
      <c r="C11" s="45">
        <v>2</v>
      </c>
      <c r="D11" s="45">
        <v>76</v>
      </c>
      <c r="E11" s="47">
        <v>319200</v>
      </c>
      <c r="H11" s="45">
        <v>8</v>
      </c>
      <c r="I11" s="45">
        <v>29</v>
      </c>
      <c r="J11" s="45">
        <v>60</v>
      </c>
      <c r="K11" s="47">
        <v>5610</v>
      </c>
      <c r="R11" s="45">
        <v>6</v>
      </c>
      <c r="S11" s="45">
        <v>13</v>
      </c>
      <c r="T11" s="45">
        <v>14</v>
      </c>
      <c r="U11" s="47">
        <v>11500</v>
      </c>
    </row>
    <row r="12" spans="1:34" x14ac:dyDescent="0.45">
      <c r="B12" s="45">
        <v>8</v>
      </c>
      <c r="C12" s="45">
        <v>7</v>
      </c>
      <c r="D12" s="45">
        <v>18</v>
      </c>
      <c r="E12" s="47">
        <v>95400</v>
      </c>
      <c r="H12" s="99" t="s">
        <v>28</v>
      </c>
      <c r="I12" s="100"/>
      <c r="J12" s="101">
        <f>SUM(J5:J11)</f>
        <v>195</v>
      </c>
      <c r="K12" s="98">
        <f>SUM(K5:K11)</f>
        <v>47190</v>
      </c>
      <c r="L12" t="s">
        <v>142</v>
      </c>
      <c r="R12" s="45">
        <v>6</v>
      </c>
      <c r="S12" s="45">
        <v>14</v>
      </c>
      <c r="T12" s="45">
        <v>19</v>
      </c>
      <c r="U12" s="47">
        <v>11500</v>
      </c>
    </row>
    <row r="13" spans="1:34" x14ac:dyDescent="0.45">
      <c r="B13" s="45">
        <v>8</v>
      </c>
      <c r="C13" s="45">
        <v>9</v>
      </c>
      <c r="D13" s="45">
        <v>30</v>
      </c>
      <c r="E13" s="47">
        <v>126000</v>
      </c>
      <c r="R13" s="45">
        <v>6</v>
      </c>
      <c r="S13" s="45">
        <v>20</v>
      </c>
      <c r="T13" s="45">
        <v>1</v>
      </c>
      <c r="U13" s="47">
        <v>500</v>
      </c>
    </row>
    <row r="14" spans="1:34" x14ac:dyDescent="0.45">
      <c r="B14" s="45">
        <v>8</v>
      </c>
      <c r="C14" s="45">
        <v>9</v>
      </c>
      <c r="D14" s="45">
        <v>32</v>
      </c>
      <c r="E14" s="47">
        <v>134400</v>
      </c>
      <c r="R14" s="45">
        <v>6</v>
      </c>
      <c r="S14" s="45">
        <v>21</v>
      </c>
      <c r="T14" s="45">
        <v>1</v>
      </c>
      <c r="U14" s="47">
        <v>250</v>
      </c>
    </row>
    <row r="15" spans="1:34" x14ac:dyDescent="0.45">
      <c r="B15" s="45">
        <v>8</v>
      </c>
      <c r="C15" s="45">
        <v>14</v>
      </c>
      <c r="D15" s="45">
        <v>58</v>
      </c>
      <c r="E15" s="47">
        <v>243600</v>
      </c>
      <c r="R15" s="45">
        <v>6</v>
      </c>
      <c r="S15" s="45">
        <v>28</v>
      </c>
      <c r="T15" s="45">
        <v>5</v>
      </c>
      <c r="U15" s="47">
        <v>3000</v>
      </c>
      <c r="V15" s="97">
        <f>SUM(U9:U15)</f>
        <v>37750</v>
      </c>
    </row>
    <row r="16" spans="1:34" x14ac:dyDescent="0.45">
      <c r="B16" s="45">
        <v>8</v>
      </c>
      <c r="C16" s="45">
        <v>16</v>
      </c>
      <c r="D16" s="45">
        <v>39</v>
      </c>
      <c r="E16" s="47">
        <v>163800</v>
      </c>
      <c r="R16" s="45">
        <v>7</v>
      </c>
      <c r="S16" s="45">
        <v>4</v>
      </c>
      <c r="T16" s="45">
        <v>2</v>
      </c>
      <c r="U16" s="47">
        <v>1000</v>
      </c>
    </row>
    <row r="17" spans="2:22" x14ac:dyDescent="0.45">
      <c r="B17" s="45">
        <v>8</v>
      </c>
      <c r="C17" s="45">
        <v>17</v>
      </c>
      <c r="D17" s="45">
        <v>38</v>
      </c>
      <c r="E17" s="47">
        <v>159600</v>
      </c>
      <c r="R17" s="45">
        <v>7</v>
      </c>
      <c r="S17" s="45">
        <v>5</v>
      </c>
      <c r="T17" s="45">
        <v>17</v>
      </c>
      <c r="U17" s="47">
        <v>11500</v>
      </c>
    </row>
    <row r="18" spans="2:22" x14ac:dyDescent="0.45">
      <c r="B18" s="45">
        <v>8</v>
      </c>
      <c r="C18" s="45">
        <v>18</v>
      </c>
      <c r="D18" s="45">
        <v>30</v>
      </c>
      <c r="E18" s="47">
        <v>126000</v>
      </c>
      <c r="R18" s="45">
        <v>7</v>
      </c>
      <c r="S18" s="45">
        <v>11</v>
      </c>
      <c r="T18" s="45">
        <v>3</v>
      </c>
      <c r="U18" s="47">
        <v>3000</v>
      </c>
    </row>
    <row r="19" spans="2:22" x14ac:dyDescent="0.45">
      <c r="B19" s="45">
        <v>8</v>
      </c>
      <c r="C19" s="45">
        <v>18</v>
      </c>
      <c r="D19" s="45">
        <v>30</v>
      </c>
      <c r="E19" s="47">
        <v>126000</v>
      </c>
      <c r="R19" s="45">
        <v>7</v>
      </c>
      <c r="S19" s="45">
        <v>12</v>
      </c>
      <c r="T19" s="45">
        <v>3</v>
      </c>
      <c r="U19" s="47">
        <v>2500</v>
      </c>
    </row>
    <row r="20" spans="2:22" x14ac:dyDescent="0.45">
      <c r="B20" s="45">
        <v>8</v>
      </c>
      <c r="C20" s="45">
        <v>23</v>
      </c>
      <c r="D20" s="45">
        <v>82</v>
      </c>
      <c r="E20" s="47">
        <v>344400</v>
      </c>
      <c r="R20" s="45">
        <v>7</v>
      </c>
      <c r="S20" s="45">
        <v>18</v>
      </c>
      <c r="T20" s="45">
        <v>3</v>
      </c>
      <c r="U20" s="47">
        <v>2500</v>
      </c>
    </row>
    <row r="21" spans="2:22" x14ac:dyDescent="0.45">
      <c r="B21" s="45">
        <v>8</v>
      </c>
      <c r="C21" s="45">
        <v>26</v>
      </c>
      <c r="D21" s="45">
        <v>13</v>
      </c>
      <c r="E21" s="47">
        <v>54600</v>
      </c>
      <c r="R21" s="45">
        <v>7</v>
      </c>
      <c r="S21" s="45">
        <v>19</v>
      </c>
      <c r="T21" s="45">
        <v>1</v>
      </c>
      <c r="U21" s="47">
        <v>1000</v>
      </c>
    </row>
    <row r="22" spans="2:22" x14ac:dyDescent="0.45">
      <c r="B22" s="45">
        <v>8</v>
      </c>
      <c r="C22" s="45">
        <v>30</v>
      </c>
      <c r="D22" s="45">
        <v>30</v>
      </c>
      <c r="E22" s="47">
        <v>126000</v>
      </c>
      <c r="R22" s="45">
        <v>7</v>
      </c>
      <c r="S22" s="45">
        <v>20</v>
      </c>
      <c r="T22" s="45">
        <v>20</v>
      </c>
      <c r="U22" s="47">
        <v>11500</v>
      </c>
    </row>
    <row r="23" spans="2:22" x14ac:dyDescent="0.45">
      <c r="B23" s="99" t="s">
        <v>28</v>
      </c>
      <c r="C23" s="100"/>
      <c r="D23" s="98">
        <f>SUM(D5:D22)</f>
        <v>610</v>
      </c>
      <c r="E23" s="98">
        <f>SUM(E5:E22)</f>
        <v>2589500</v>
      </c>
      <c r="F23" t="s">
        <v>143</v>
      </c>
      <c r="R23" s="45">
        <v>7</v>
      </c>
      <c r="S23" s="45">
        <v>25</v>
      </c>
      <c r="T23" s="45">
        <v>9</v>
      </c>
      <c r="U23" s="47">
        <v>6000</v>
      </c>
    </row>
    <row r="24" spans="2:22" x14ac:dyDescent="0.45">
      <c r="D24" s="97"/>
      <c r="E24" s="97"/>
      <c r="R24" s="45">
        <v>7</v>
      </c>
      <c r="S24" s="45">
        <v>26</v>
      </c>
      <c r="T24" s="45">
        <v>22</v>
      </c>
      <c r="U24" s="47">
        <v>10250</v>
      </c>
      <c r="V24" s="97">
        <f>SUM(U16:U24)</f>
        <v>49250</v>
      </c>
    </row>
    <row r="25" spans="2:22" x14ac:dyDescent="0.45">
      <c r="D25" s="97"/>
      <c r="E25" s="97"/>
      <c r="R25" s="45">
        <v>8</v>
      </c>
      <c r="S25" s="45">
        <v>1</v>
      </c>
      <c r="T25" s="45">
        <v>1</v>
      </c>
      <c r="U25" s="47">
        <v>500</v>
      </c>
    </row>
    <row r="26" spans="2:22" x14ac:dyDescent="0.45">
      <c r="D26" s="97"/>
      <c r="E26" s="97"/>
      <c r="R26" s="45">
        <v>8</v>
      </c>
      <c r="S26" s="45">
        <v>2</v>
      </c>
      <c r="T26" s="45">
        <v>5</v>
      </c>
      <c r="U26" s="47">
        <v>2250</v>
      </c>
    </row>
    <row r="27" spans="2:22" x14ac:dyDescent="0.45">
      <c r="D27" s="97"/>
      <c r="E27" s="97"/>
      <c r="R27" s="45">
        <v>8</v>
      </c>
      <c r="S27" s="45">
        <v>8</v>
      </c>
      <c r="T27" s="45">
        <v>9</v>
      </c>
      <c r="U27" s="47">
        <v>7500</v>
      </c>
    </row>
    <row r="28" spans="2:22" x14ac:dyDescent="0.45">
      <c r="D28" s="97"/>
      <c r="E28" s="97"/>
      <c r="R28" s="45">
        <v>8</v>
      </c>
      <c r="S28" s="45">
        <v>9</v>
      </c>
      <c r="T28" s="45">
        <v>9</v>
      </c>
      <c r="U28" s="47">
        <v>6250</v>
      </c>
    </row>
    <row r="29" spans="2:22" x14ac:dyDescent="0.45">
      <c r="D29" s="97"/>
      <c r="E29" s="97"/>
      <c r="R29" s="45">
        <v>8</v>
      </c>
      <c r="S29" s="45">
        <v>11</v>
      </c>
      <c r="T29" s="45">
        <v>5</v>
      </c>
      <c r="U29" s="47">
        <v>4500</v>
      </c>
    </row>
    <row r="30" spans="2:22" x14ac:dyDescent="0.45">
      <c r="D30" s="97"/>
      <c r="E30" s="97"/>
      <c r="R30" s="45">
        <v>8</v>
      </c>
      <c r="S30" s="45">
        <v>15</v>
      </c>
      <c r="T30" s="45">
        <v>9</v>
      </c>
      <c r="U30" s="47">
        <v>9000</v>
      </c>
    </row>
    <row r="31" spans="2:22" x14ac:dyDescent="0.45">
      <c r="D31" s="97"/>
      <c r="E31" s="97"/>
      <c r="R31" s="45">
        <v>8</v>
      </c>
      <c r="S31" s="45">
        <v>16</v>
      </c>
      <c r="T31" s="45">
        <v>12</v>
      </c>
      <c r="U31" s="47">
        <v>9000</v>
      </c>
    </row>
    <row r="32" spans="2:22" x14ac:dyDescent="0.45">
      <c r="D32" s="97"/>
      <c r="E32" s="97"/>
      <c r="R32" s="45">
        <v>8</v>
      </c>
      <c r="S32" s="45">
        <v>22</v>
      </c>
      <c r="T32" s="45">
        <v>8</v>
      </c>
      <c r="U32" s="47">
        <v>7500</v>
      </c>
    </row>
    <row r="33" spans="4:22" x14ac:dyDescent="0.45">
      <c r="D33" s="97"/>
      <c r="E33" s="97"/>
      <c r="R33" s="45">
        <v>8</v>
      </c>
      <c r="S33" s="45">
        <v>23</v>
      </c>
      <c r="T33" s="45">
        <v>42</v>
      </c>
      <c r="U33" s="47">
        <v>15500</v>
      </c>
    </row>
    <row r="34" spans="4:22" x14ac:dyDescent="0.45">
      <c r="R34" s="45">
        <v>8</v>
      </c>
      <c r="S34" s="45">
        <v>29</v>
      </c>
      <c r="T34" s="45">
        <v>2</v>
      </c>
      <c r="U34" s="47">
        <v>2000</v>
      </c>
    </row>
    <row r="35" spans="4:22" x14ac:dyDescent="0.45">
      <c r="R35" s="45">
        <v>8</v>
      </c>
      <c r="S35" s="45">
        <v>30</v>
      </c>
      <c r="T35" s="45">
        <v>4</v>
      </c>
      <c r="U35" s="47">
        <v>3500</v>
      </c>
      <c r="V35" s="97">
        <f>SUM(U25:U35)</f>
        <v>67500</v>
      </c>
    </row>
    <row r="36" spans="4:22" x14ac:dyDescent="0.45">
      <c r="R36" s="99" t="s">
        <v>28</v>
      </c>
      <c r="S36" s="100"/>
      <c r="T36" s="98">
        <f>SUM(T5:T35)</f>
        <v>291</v>
      </c>
      <c r="U36" s="98">
        <f>SUM(U5:U35)</f>
        <v>193500</v>
      </c>
      <c r="V36" t="s">
        <v>144</v>
      </c>
    </row>
  </sheetData>
  <mergeCells count="3">
    <mergeCell ref="H12:I12"/>
    <mergeCell ref="B23:C23"/>
    <mergeCell ref="R36:S36"/>
  </mergeCells>
  <phoneticPr fontId="1"/>
  <pageMargins left="0.70866141732283472" right="0.70866141732283472" top="0.35433070866141736" bottom="0.35433070866141736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C7-1BE4-4EE4-80C7-1DE157818491}">
  <dimension ref="A1:V38"/>
  <sheetViews>
    <sheetView view="pageBreakPreview" zoomScale="60" zoomScaleNormal="80" workbookViewId="0">
      <selection activeCell="A2" sqref="A2"/>
    </sheetView>
  </sheetViews>
  <sheetFormatPr defaultRowHeight="22.2" x14ac:dyDescent="0.45"/>
  <cols>
    <col min="1" max="1" width="7.19921875" style="50" customWidth="1"/>
    <col min="2" max="2" width="11.3984375" style="42" bestFit="1" customWidth="1"/>
    <col min="3" max="3" width="9.3984375" style="42" customWidth="1"/>
    <col min="4" max="4" width="10.8984375" style="42" bestFit="1" customWidth="1"/>
    <col min="5" max="5" width="9.3984375" style="42" customWidth="1"/>
    <col min="6" max="6" width="11.3984375" style="42" bestFit="1" customWidth="1"/>
    <col min="7" max="7" width="9.3984375" style="42" customWidth="1"/>
    <col min="8" max="8" width="9.796875" style="42" bestFit="1" customWidth="1"/>
    <col min="9" max="9" width="10.8984375" style="42" customWidth="1"/>
    <col min="10" max="11" width="9.3984375" style="42" customWidth="1"/>
    <col min="12" max="12" width="10.8984375" style="42" customWidth="1"/>
    <col min="13" max="13" width="11.19921875" style="42" bestFit="1" customWidth="1"/>
    <col min="14" max="14" width="9.3984375" style="42" bestFit="1" customWidth="1"/>
    <col min="15" max="15" width="11.19921875" style="42" bestFit="1" customWidth="1"/>
    <col min="16" max="16" width="10.8984375" style="42" bestFit="1" customWidth="1"/>
    <col min="17" max="18" width="10.8984375" bestFit="1" customWidth="1"/>
    <col min="19" max="19" width="10.3984375" bestFit="1" customWidth="1"/>
    <col min="20" max="21" width="8.8984375" bestFit="1" customWidth="1"/>
  </cols>
  <sheetData>
    <row r="1" spans="1:21" x14ac:dyDescent="0.45">
      <c r="A1" s="95" t="s">
        <v>149</v>
      </c>
    </row>
    <row r="2" spans="1:21" ht="6.75" customHeight="1" thickBot="1" x14ac:dyDescent="0.5">
      <c r="A2" s="95"/>
    </row>
    <row r="3" spans="1:21" ht="27" customHeight="1" thickBot="1" x14ac:dyDescent="0.5">
      <c r="A3" s="80" t="s">
        <v>126</v>
      </c>
    </row>
    <row r="4" spans="1:21" s="5" customFormat="1" ht="18.600000000000001" thickBot="1" x14ac:dyDescent="0.5">
      <c r="A4" s="94"/>
      <c r="B4" s="93" t="s">
        <v>125</v>
      </c>
      <c r="C4" s="93"/>
      <c r="D4" s="93"/>
      <c r="E4" s="93" t="s">
        <v>124</v>
      </c>
      <c r="F4" s="93"/>
      <c r="G4" s="93"/>
      <c r="H4" s="93" t="s">
        <v>123</v>
      </c>
      <c r="I4" s="93"/>
      <c r="J4" s="93"/>
      <c r="K4" s="92" t="s">
        <v>122</v>
      </c>
      <c r="L4" s="91"/>
      <c r="M4" s="90"/>
      <c r="N4" s="89" t="s">
        <v>16</v>
      </c>
      <c r="O4" s="88"/>
      <c r="P4" s="88"/>
      <c r="Q4" s="87"/>
    </row>
    <row r="5" spans="1:21" s="56" customFormat="1" ht="54" x14ac:dyDescent="0.45">
      <c r="A5" s="86"/>
      <c r="B5" s="85" t="s">
        <v>119</v>
      </c>
      <c r="C5" s="85" t="s">
        <v>118</v>
      </c>
      <c r="D5" s="77" t="s">
        <v>116</v>
      </c>
      <c r="E5" s="85" t="s">
        <v>119</v>
      </c>
      <c r="F5" s="85" t="s">
        <v>118</v>
      </c>
      <c r="G5" s="77" t="s">
        <v>116</v>
      </c>
      <c r="H5" s="85" t="s">
        <v>119</v>
      </c>
      <c r="I5" s="85" t="s">
        <v>118</v>
      </c>
      <c r="J5" s="77" t="s">
        <v>116</v>
      </c>
      <c r="K5" s="77" t="s">
        <v>34</v>
      </c>
      <c r="L5" s="77" t="s">
        <v>121</v>
      </c>
      <c r="M5" s="85" t="s">
        <v>120</v>
      </c>
      <c r="N5" s="85" t="s">
        <v>119</v>
      </c>
      <c r="O5" s="84" t="s">
        <v>118</v>
      </c>
      <c r="P5" s="83" t="s">
        <v>117</v>
      </c>
      <c r="Q5" s="82" t="s">
        <v>116</v>
      </c>
    </row>
    <row r="6" spans="1:21" s="5" customFormat="1" ht="18" x14ac:dyDescent="0.45">
      <c r="A6" s="71" t="s">
        <v>103</v>
      </c>
      <c r="B6" s="52">
        <v>65</v>
      </c>
      <c r="C6" s="52">
        <v>1688</v>
      </c>
      <c r="D6" s="52">
        <v>2205252</v>
      </c>
      <c r="E6" s="52">
        <v>121</v>
      </c>
      <c r="F6" s="52">
        <v>5566</v>
      </c>
      <c r="G6" s="52">
        <v>392040</v>
      </c>
      <c r="H6" s="52">
        <v>198</v>
      </c>
      <c r="I6" s="52">
        <v>1922</v>
      </c>
      <c r="J6" s="52">
        <v>644760</v>
      </c>
      <c r="K6" s="52">
        <v>71280</v>
      </c>
      <c r="L6" s="52">
        <v>1088001</v>
      </c>
      <c r="M6" s="52">
        <v>961518</v>
      </c>
      <c r="N6" s="52">
        <f>B6+E6+H6</f>
        <v>384</v>
      </c>
      <c r="O6" s="70">
        <f>C6+F6+I6</f>
        <v>9176</v>
      </c>
      <c r="P6" s="51">
        <f>Q6-M6</f>
        <v>4401333</v>
      </c>
      <c r="Q6" s="81">
        <f>D6+G6+J6+K6+L6+M6</f>
        <v>5362851</v>
      </c>
    </row>
    <row r="7" spans="1:21" s="5" customFormat="1" ht="18" x14ac:dyDescent="0.45">
      <c r="A7" s="71" t="s">
        <v>102</v>
      </c>
      <c r="B7" s="52">
        <v>56</v>
      </c>
      <c r="C7" s="52">
        <v>1958</v>
      </c>
      <c r="D7" s="52">
        <v>2182492</v>
      </c>
      <c r="E7" s="52">
        <v>143</v>
      </c>
      <c r="F7" s="52">
        <v>6165</v>
      </c>
      <c r="G7" s="52">
        <v>431460</v>
      </c>
      <c r="H7" s="52">
        <v>249</v>
      </c>
      <c r="I7" s="52">
        <v>2222</v>
      </c>
      <c r="J7" s="52">
        <v>759780</v>
      </c>
      <c r="K7" s="52">
        <v>46440</v>
      </c>
      <c r="L7" s="52">
        <v>977511</v>
      </c>
      <c r="M7" s="52">
        <v>961511</v>
      </c>
      <c r="N7" s="52">
        <f>B7+E7+H7</f>
        <v>448</v>
      </c>
      <c r="O7" s="70">
        <f>C7+F7+I7</f>
        <v>10345</v>
      </c>
      <c r="P7" s="51">
        <f>Q7-M7</f>
        <v>4397683</v>
      </c>
      <c r="Q7" s="81">
        <f>D7+G7+J7+K7+L7+M7</f>
        <v>5359194</v>
      </c>
    </row>
    <row r="8" spans="1:21" s="5" customFormat="1" ht="18" x14ac:dyDescent="0.45">
      <c r="A8" s="71" t="s">
        <v>101</v>
      </c>
      <c r="B8" s="52">
        <v>57</v>
      </c>
      <c r="C8" s="52">
        <v>1497</v>
      </c>
      <c r="D8" s="52">
        <v>2105952</v>
      </c>
      <c r="E8" s="52">
        <v>123</v>
      </c>
      <c r="F8" s="52">
        <v>5545</v>
      </c>
      <c r="G8" s="52">
        <v>372600</v>
      </c>
      <c r="H8" s="52">
        <v>229</v>
      </c>
      <c r="I8" s="52">
        <v>1862</v>
      </c>
      <c r="J8" s="52">
        <v>705240</v>
      </c>
      <c r="K8" s="52">
        <v>23760</v>
      </c>
      <c r="L8" s="52">
        <v>917488</v>
      </c>
      <c r="M8" s="52">
        <v>961269</v>
      </c>
      <c r="N8" s="52">
        <f>B8+E8+H8</f>
        <v>409</v>
      </c>
      <c r="O8" s="70">
        <f>C8+F8+I8</f>
        <v>8904</v>
      </c>
      <c r="P8" s="51">
        <f>Q8-M8</f>
        <v>4125040</v>
      </c>
      <c r="Q8" s="81">
        <f>D8+G8+J8+K8+L8+M8</f>
        <v>5086309</v>
      </c>
    </row>
    <row r="9" spans="1:21" s="5" customFormat="1" ht="18" x14ac:dyDescent="0.45">
      <c r="A9" s="71" t="s">
        <v>100</v>
      </c>
      <c r="B9" s="52">
        <v>56</v>
      </c>
      <c r="C9" s="52">
        <v>1051</v>
      </c>
      <c r="D9" s="52">
        <v>2099520</v>
      </c>
      <c r="E9" s="52">
        <v>89</v>
      </c>
      <c r="F9" s="52">
        <v>4727</v>
      </c>
      <c r="G9" s="52">
        <v>378360</v>
      </c>
      <c r="H9" s="52">
        <v>193</v>
      </c>
      <c r="I9" s="52">
        <v>1520</v>
      </c>
      <c r="J9" s="52">
        <v>745740</v>
      </c>
      <c r="K9" s="52">
        <v>56160</v>
      </c>
      <c r="L9" s="52">
        <v>871446</v>
      </c>
      <c r="M9" s="52">
        <v>960514</v>
      </c>
      <c r="N9" s="52">
        <f>B9+E9+H9</f>
        <v>338</v>
      </c>
      <c r="O9" s="70">
        <f>C9+F9+I9</f>
        <v>7298</v>
      </c>
      <c r="P9" s="51">
        <f>Q9-M9</f>
        <v>4151226</v>
      </c>
      <c r="Q9" s="81">
        <f>D9+G9+J9+K9+L9+M9</f>
        <v>5111740</v>
      </c>
    </row>
    <row r="10" spans="1:21" s="5" customFormat="1" ht="18" x14ac:dyDescent="0.45">
      <c r="A10" s="71" t="s">
        <v>99</v>
      </c>
      <c r="B10" s="52">
        <v>47</v>
      </c>
      <c r="C10" s="52">
        <v>788</v>
      </c>
      <c r="D10" s="52">
        <v>1952856</v>
      </c>
      <c r="E10" s="52">
        <v>73</v>
      </c>
      <c r="F10" s="52">
        <v>3463</v>
      </c>
      <c r="G10" s="52">
        <v>456300</v>
      </c>
      <c r="H10" s="52">
        <v>177</v>
      </c>
      <c r="I10" s="52">
        <v>1681</v>
      </c>
      <c r="J10" s="52">
        <v>686340</v>
      </c>
      <c r="K10" s="52">
        <v>43200</v>
      </c>
      <c r="L10" s="52">
        <v>698856</v>
      </c>
      <c r="M10" s="52">
        <v>960512</v>
      </c>
      <c r="N10" s="52">
        <f>B10+E10+H10</f>
        <v>297</v>
      </c>
      <c r="O10" s="70">
        <f>C10+F10+I10</f>
        <v>5932</v>
      </c>
      <c r="P10" s="51">
        <f>Q10-M10</f>
        <v>3837552</v>
      </c>
      <c r="Q10" s="81">
        <f>D10+G10+J10+K10+L10+M10</f>
        <v>4798064</v>
      </c>
    </row>
    <row r="11" spans="1:21" s="5" customFormat="1" ht="18" x14ac:dyDescent="0.45">
      <c r="A11" s="71" t="s">
        <v>98</v>
      </c>
      <c r="B11" s="52">
        <v>50</v>
      </c>
      <c r="C11" s="52">
        <v>709</v>
      </c>
      <c r="D11" s="52">
        <v>2088674</v>
      </c>
      <c r="E11" s="52">
        <v>66</v>
      </c>
      <c r="F11" s="52">
        <v>3504</v>
      </c>
      <c r="G11" s="52">
        <v>421120</v>
      </c>
      <c r="H11" s="52">
        <v>172</v>
      </c>
      <c r="I11" s="52">
        <v>1520</v>
      </c>
      <c r="J11" s="52">
        <v>623400</v>
      </c>
      <c r="K11" s="52">
        <v>28520</v>
      </c>
      <c r="L11" s="52">
        <v>612985</v>
      </c>
      <c r="M11" s="52">
        <v>910514</v>
      </c>
      <c r="N11" s="52">
        <f>B11+E11+H11</f>
        <v>288</v>
      </c>
      <c r="O11" s="70">
        <f>C11+F11+I11</f>
        <v>5733</v>
      </c>
      <c r="P11" s="51">
        <f>Q11-M11</f>
        <v>3774699</v>
      </c>
      <c r="Q11" s="81">
        <f>D11+G11+J11+K11+L11+M11</f>
        <v>4685213</v>
      </c>
    </row>
    <row r="12" spans="1:21" s="5" customFormat="1" ht="18" x14ac:dyDescent="0.45">
      <c r="A12" s="71" t="s">
        <v>97</v>
      </c>
      <c r="B12" s="52">
        <v>27</v>
      </c>
      <c r="C12" s="52">
        <v>192</v>
      </c>
      <c r="D12" s="52">
        <v>1094390</v>
      </c>
      <c r="E12" s="52">
        <v>56</v>
      </c>
      <c r="F12" s="52">
        <v>1349</v>
      </c>
      <c r="G12" s="52">
        <v>247500</v>
      </c>
      <c r="H12" s="52">
        <v>306</v>
      </c>
      <c r="I12" s="52">
        <v>2155</v>
      </c>
      <c r="J12" s="52">
        <v>829400</v>
      </c>
      <c r="K12" s="52">
        <v>0</v>
      </c>
      <c r="L12" s="52">
        <v>285530</v>
      </c>
      <c r="M12" s="52">
        <v>3304525</v>
      </c>
      <c r="N12" s="52">
        <f>B12+E12+H12</f>
        <v>389</v>
      </c>
      <c r="O12" s="70">
        <f>C12+F12+I12</f>
        <v>3696</v>
      </c>
      <c r="P12" s="51">
        <f>Q12-M12</f>
        <v>2456820</v>
      </c>
      <c r="Q12" s="81">
        <f>D12+G12+J12+K12+L12+M12</f>
        <v>5761345</v>
      </c>
    </row>
    <row r="13" spans="1:21" s="5" customFormat="1" ht="18" x14ac:dyDescent="0.45">
      <c r="A13" s="71" t="s">
        <v>96</v>
      </c>
      <c r="B13" s="52">
        <v>23</v>
      </c>
      <c r="C13" s="52">
        <v>219</v>
      </c>
      <c r="D13" s="52">
        <v>1175902</v>
      </c>
      <c r="E13" s="52">
        <v>77</v>
      </c>
      <c r="F13" s="52">
        <v>2344</v>
      </c>
      <c r="G13" s="52">
        <v>618860</v>
      </c>
      <c r="H13" s="52">
        <v>348</v>
      </c>
      <c r="I13" s="52">
        <v>2451</v>
      </c>
      <c r="J13" s="52">
        <v>985050</v>
      </c>
      <c r="K13" s="52">
        <v>0</v>
      </c>
      <c r="L13" s="52">
        <v>820728</v>
      </c>
      <c r="M13" s="52">
        <v>810134</v>
      </c>
      <c r="N13" s="52">
        <f>B13+E13+H13</f>
        <v>448</v>
      </c>
      <c r="O13" s="70">
        <f>C13+F13+I13</f>
        <v>5014</v>
      </c>
      <c r="P13" s="51">
        <f>Q13-M13</f>
        <v>3600540</v>
      </c>
      <c r="Q13" s="81">
        <f>D13+G13+J13+K13+L13+M13</f>
        <v>4410674</v>
      </c>
    </row>
    <row r="14" spans="1:21" s="5" customFormat="1" ht="18" x14ac:dyDescent="0.45">
      <c r="A14" s="71" t="s">
        <v>95</v>
      </c>
      <c r="B14" s="52">
        <v>34</v>
      </c>
      <c r="C14" s="52">
        <v>632</v>
      </c>
      <c r="D14" s="52">
        <v>1674530</v>
      </c>
      <c r="E14" s="52">
        <v>67</v>
      </c>
      <c r="F14" s="52">
        <v>2074</v>
      </c>
      <c r="G14" s="52">
        <v>616000</v>
      </c>
      <c r="H14" s="52">
        <v>246</v>
      </c>
      <c r="I14" s="52">
        <v>2294</v>
      </c>
      <c r="J14" s="52">
        <v>842600</v>
      </c>
      <c r="K14" s="52">
        <v>0</v>
      </c>
      <c r="L14" s="52">
        <v>636185</v>
      </c>
      <c r="M14" s="52">
        <v>1138532</v>
      </c>
      <c r="N14" s="52">
        <f>B14+E14+H14</f>
        <v>347</v>
      </c>
      <c r="O14" s="70">
        <f>C14+F14+I14</f>
        <v>5000</v>
      </c>
      <c r="P14" s="51">
        <f>Q14-M14</f>
        <v>3769315</v>
      </c>
      <c r="Q14" s="81">
        <f>D14+G14+J14+K14+L14+M14</f>
        <v>4907847</v>
      </c>
    </row>
    <row r="15" spans="1:21" s="5" customFormat="1" ht="9.6" customHeight="1" thickBot="1" x14ac:dyDescent="0.5">
      <c r="A15" s="66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21" ht="22.8" thickBot="1" x14ac:dyDescent="0.5">
      <c r="A16" s="80" t="s">
        <v>115</v>
      </c>
      <c r="S16" s="79" t="s">
        <v>105</v>
      </c>
      <c r="T16" s="58" t="s">
        <v>32</v>
      </c>
      <c r="U16" s="57" t="s">
        <v>36</v>
      </c>
    </row>
    <row r="17" spans="1:22" s="56" customFormat="1" ht="18" x14ac:dyDescent="0.45">
      <c r="A17" s="78"/>
      <c r="B17" s="77" t="s">
        <v>52</v>
      </c>
      <c r="C17" s="77" t="s">
        <v>72</v>
      </c>
      <c r="D17" s="77" t="s">
        <v>114</v>
      </c>
      <c r="E17" s="77" t="s">
        <v>80</v>
      </c>
      <c r="F17" s="77" t="s">
        <v>62</v>
      </c>
      <c r="G17" s="77" t="s">
        <v>113</v>
      </c>
      <c r="H17" s="77" t="s">
        <v>86</v>
      </c>
      <c r="I17" s="77" t="s">
        <v>53</v>
      </c>
      <c r="J17" s="77" t="s">
        <v>112</v>
      </c>
      <c r="K17" s="77" t="s">
        <v>88</v>
      </c>
      <c r="L17" s="77" t="s">
        <v>64</v>
      </c>
      <c r="M17" s="77" t="s">
        <v>76</v>
      </c>
      <c r="N17" s="77" t="s">
        <v>68</v>
      </c>
      <c r="O17" s="77" t="s">
        <v>66</v>
      </c>
      <c r="P17" s="77" t="s">
        <v>70</v>
      </c>
      <c r="Q17" s="76" t="s">
        <v>111</v>
      </c>
      <c r="R17" s="75" t="s">
        <v>110</v>
      </c>
      <c r="S17" s="74">
        <v>0.65</v>
      </c>
      <c r="T17" s="73">
        <v>0.18</v>
      </c>
      <c r="U17" s="72">
        <v>0.17</v>
      </c>
    </row>
    <row r="18" spans="1:22" ht="18" x14ac:dyDescent="0.45">
      <c r="A18" s="71" t="s">
        <v>103</v>
      </c>
      <c r="B18" s="52">
        <v>110000</v>
      </c>
      <c r="C18" s="52">
        <v>202304</v>
      </c>
      <c r="D18" s="52">
        <v>1003607</v>
      </c>
      <c r="E18" s="52">
        <v>3000</v>
      </c>
      <c r="F18" s="52">
        <v>5000</v>
      </c>
      <c r="G18" s="52">
        <v>284955</v>
      </c>
      <c r="H18" s="52">
        <v>46600</v>
      </c>
      <c r="I18" s="52">
        <v>2375359</v>
      </c>
      <c r="J18" s="52">
        <v>139789</v>
      </c>
      <c r="K18" s="52">
        <v>286624</v>
      </c>
      <c r="L18" s="52">
        <v>65800</v>
      </c>
      <c r="M18" s="52">
        <v>194789</v>
      </c>
      <c r="N18" s="52">
        <v>132300</v>
      </c>
      <c r="O18" s="52">
        <v>208946</v>
      </c>
      <c r="P18" s="52">
        <v>0</v>
      </c>
      <c r="Q18" s="70">
        <v>0</v>
      </c>
      <c r="R18" s="69">
        <f>SUM(B18:Q18)</f>
        <v>5059073</v>
      </c>
      <c r="S18" s="68">
        <f>ROUNDUP(R18*S$17,-3)</f>
        <v>3289000</v>
      </c>
      <c r="T18" s="47">
        <f>ROUNDUP(R18*T$17,-3)</f>
        <v>911000</v>
      </c>
      <c r="U18" s="67">
        <f>ROUNDUP(R18*U$17,-3)</f>
        <v>861000</v>
      </c>
      <c r="V18">
        <f>SUM(S18:U18)</f>
        <v>5061000</v>
      </c>
    </row>
    <row r="19" spans="1:22" ht="18" x14ac:dyDescent="0.45">
      <c r="A19" s="71" t="s">
        <v>102</v>
      </c>
      <c r="B19" s="52">
        <v>110000</v>
      </c>
      <c r="C19" s="52">
        <v>157500</v>
      </c>
      <c r="D19" s="52">
        <v>960064</v>
      </c>
      <c r="E19" s="52">
        <v>3000</v>
      </c>
      <c r="F19" s="52">
        <v>10000</v>
      </c>
      <c r="G19" s="52">
        <v>232975</v>
      </c>
      <c r="H19" s="52">
        <v>0</v>
      </c>
      <c r="I19" s="52">
        <v>2525820</v>
      </c>
      <c r="J19" s="52">
        <v>157667</v>
      </c>
      <c r="K19" s="52">
        <v>286624</v>
      </c>
      <c r="L19" s="52">
        <v>80750</v>
      </c>
      <c r="M19" s="52">
        <v>132294</v>
      </c>
      <c r="N19" s="52">
        <v>132300</v>
      </c>
      <c r="O19" s="52">
        <v>220888</v>
      </c>
      <c r="P19" s="52">
        <v>0</v>
      </c>
      <c r="Q19" s="70">
        <v>0</v>
      </c>
      <c r="R19" s="69">
        <f>SUM(B19:Q19)</f>
        <v>5009882</v>
      </c>
      <c r="S19" s="68">
        <f>ROUNDUP(R19*S$17,-3)</f>
        <v>3257000</v>
      </c>
      <c r="T19" s="47">
        <f>ROUNDUP(R19*T$17,-3)</f>
        <v>902000</v>
      </c>
      <c r="U19" s="67">
        <f>ROUNDUP(R19*U$17,-3)</f>
        <v>852000</v>
      </c>
      <c r="V19">
        <f>SUM(S19:U19)</f>
        <v>5011000</v>
      </c>
    </row>
    <row r="20" spans="1:22" ht="18" x14ac:dyDescent="0.45">
      <c r="A20" s="71" t="s">
        <v>101</v>
      </c>
      <c r="B20" s="52">
        <v>110000</v>
      </c>
      <c r="C20" s="52">
        <v>222026</v>
      </c>
      <c r="D20" s="52">
        <v>892267</v>
      </c>
      <c r="E20" s="52">
        <v>0</v>
      </c>
      <c r="F20" s="52">
        <v>10000</v>
      </c>
      <c r="G20" s="52">
        <v>249461</v>
      </c>
      <c r="H20" s="52">
        <v>0</v>
      </c>
      <c r="I20" s="52">
        <v>2562870</v>
      </c>
      <c r="J20" s="52">
        <v>153298</v>
      </c>
      <c r="K20" s="52">
        <v>285544</v>
      </c>
      <c r="L20" s="52">
        <v>69370</v>
      </c>
      <c r="M20" s="52">
        <v>128426</v>
      </c>
      <c r="N20" s="52">
        <v>132300</v>
      </c>
      <c r="O20" s="52">
        <v>201856</v>
      </c>
      <c r="P20" s="52">
        <v>0</v>
      </c>
      <c r="Q20" s="70">
        <v>0</v>
      </c>
      <c r="R20" s="69">
        <f>SUM(B20:Q20)</f>
        <v>5017418</v>
      </c>
      <c r="S20" s="68">
        <f>ROUNDUP(R20*S$17,-3)</f>
        <v>3262000</v>
      </c>
      <c r="T20" s="47">
        <f>ROUNDUP(R20*T$17,-3)</f>
        <v>904000</v>
      </c>
      <c r="U20" s="67">
        <f>ROUNDUP(R20*U$17,-3)</f>
        <v>853000</v>
      </c>
      <c r="V20">
        <f>SUM(S20:U20)</f>
        <v>5019000</v>
      </c>
    </row>
    <row r="21" spans="1:22" ht="18" x14ac:dyDescent="0.45">
      <c r="A21" s="71" t="s">
        <v>100</v>
      </c>
      <c r="B21" s="52">
        <v>110000</v>
      </c>
      <c r="C21" s="52">
        <v>128973</v>
      </c>
      <c r="D21" s="52">
        <v>926858</v>
      </c>
      <c r="E21" s="52">
        <v>6200</v>
      </c>
      <c r="F21" s="52">
        <v>10000</v>
      </c>
      <c r="G21" s="52">
        <v>190390</v>
      </c>
      <c r="H21" s="52">
        <v>0</v>
      </c>
      <c r="I21" s="52">
        <v>2569000</v>
      </c>
      <c r="J21" s="52">
        <v>175841</v>
      </c>
      <c r="K21" s="52">
        <v>286624</v>
      </c>
      <c r="L21" s="52">
        <v>71600</v>
      </c>
      <c r="M21" s="52">
        <v>160707</v>
      </c>
      <c r="N21" s="52">
        <v>110250</v>
      </c>
      <c r="O21" s="52">
        <v>193229</v>
      </c>
      <c r="P21" s="52">
        <v>0</v>
      </c>
      <c r="Q21" s="70">
        <v>0</v>
      </c>
      <c r="R21" s="69">
        <f>SUM(B21:Q21)</f>
        <v>4939672</v>
      </c>
      <c r="S21" s="68">
        <f>ROUNDUP(R21*S$17,-3)</f>
        <v>3211000</v>
      </c>
      <c r="T21" s="47">
        <f>ROUNDUP(R21*T$17,-3)</f>
        <v>890000</v>
      </c>
      <c r="U21" s="67">
        <f>ROUNDUP(R21*U$17,-3)</f>
        <v>840000</v>
      </c>
      <c r="V21">
        <f>SUM(S21:U21)</f>
        <v>4941000</v>
      </c>
    </row>
    <row r="22" spans="1:22" ht="18" x14ac:dyDescent="0.45">
      <c r="A22" s="71" t="s">
        <v>99</v>
      </c>
      <c r="B22" s="52">
        <v>140000</v>
      </c>
      <c r="C22" s="52">
        <v>150120</v>
      </c>
      <c r="D22" s="52">
        <v>785008</v>
      </c>
      <c r="E22" s="52">
        <v>0</v>
      </c>
      <c r="F22" s="52">
        <v>44228</v>
      </c>
      <c r="G22" s="52">
        <v>161701</v>
      </c>
      <c r="H22" s="52">
        <v>5000</v>
      </c>
      <c r="I22" s="52">
        <v>2528800</v>
      </c>
      <c r="J22" s="52">
        <v>201517</v>
      </c>
      <c r="K22" s="52">
        <v>286624</v>
      </c>
      <c r="L22" s="52">
        <v>76750</v>
      </c>
      <c r="M22" s="52">
        <v>149954</v>
      </c>
      <c r="N22" s="52">
        <v>0</v>
      </c>
      <c r="O22" s="52">
        <v>111366</v>
      </c>
      <c r="P22" s="52">
        <v>29460</v>
      </c>
      <c r="Q22" s="70">
        <v>34915</v>
      </c>
      <c r="R22" s="69">
        <f>SUM(B22:Q22)</f>
        <v>4705443</v>
      </c>
      <c r="S22" s="68">
        <f>ROUNDUP(R22*S$17,-3)</f>
        <v>3059000</v>
      </c>
      <c r="T22" s="47">
        <f>ROUNDUP(R22*T$17,-3)</f>
        <v>847000</v>
      </c>
      <c r="U22" s="67">
        <f>ROUNDUP(R22*U$17,-3)</f>
        <v>800000</v>
      </c>
      <c r="V22">
        <f>SUM(S22:U22)</f>
        <v>4706000</v>
      </c>
    </row>
    <row r="23" spans="1:22" ht="18" x14ac:dyDescent="0.45">
      <c r="A23" s="71" t="s">
        <v>98</v>
      </c>
      <c r="B23" s="52">
        <v>1290000</v>
      </c>
      <c r="C23" s="52">
        <v>56176</v>
      </c>
      <c r="D23" s="52">
        <v>768045</v>
      </c>
      <c r="E23" s="52">
        <v>4000</v>
      </c>
      <c r="F23" s="52">
        <v>52279</v>
      </c>
      <c r="G23" s="52">
        <v>168648</v>
      </c>
      <c r="H23" s="52">
        <v>5000</v>
      </c>
      <c r="I23" s="52">
        <v>1450340</v>
      </c>
      <c r="J23" s="52">
        <v>157137</v>
      </c>
      <c r="K23" s="52">
        <v>278164</v>
      </c>
      <c r="L23" s="52">
        <v>73500</v>
      </c>
      <c r="M23" s="52">
        <v>169673</v>
      </c>
      <c r="N23" s="52">
        <v>0</v>
      </c>
      <c r="O23" s="52">
        <v>114612</v>
      </c>
      <c r="P23" s="52">
        <v>29460</v>
      </c>
      <c r="Q23" s="70">
        <v>0</v>
      </c>
      <c r="R23" s="69">
        <f>SUM(B23:Q23)</f>
        <v>4617034</v>
      </c>
      <c r="S23" s="68">
        <f>ROUNDUP(R23*S$17,-3)</f>
        <v>3002000</v>
      </c>
      <c r="T23" s="47">
        <f>ROUNDUP(R23*T$17,-3)</f>
        <v>832000</v>
      </c>
      <c r="U23" s="67">
        <f>ROUNDUP(R23*U$17,-3)</f>
        <v>785000</v>
      </c>
      <c r="V23">
        <f>SUM(S23:U23)</f>
        <v>4619000</v>
      </c>
    </row>
    <row r="24" spans="1:22" ht="18" x14ac:dyDescent="0.45">
      <c r="A24" s="71" t="s">
        <v>97</v>
      </c>
      <c r="B24" s="52">
        <v>1290000</v>
      </c>
      <c r="C24" s="52">
        <v>870080</v>
      </c>
      <c r="D24" s="52">
        <v>666053</v>
      </c>
      <c r="E24" s="52">
        <v>0</v>
      </c>
      <c r="F24" s="52">
        <v>40908</v>
      </c>
      <c r="G24" s="52">
        <v>108420</v>
      </c>
      <c r="H24" s="52">
        <v>5000</v>
      </c>
      <c r="I24" s="52">
        <v>1117670</v>
      </c>
      <c r="J24" s="52">
        <v>245948</v>
      </c>
      <c r="K24" s="52">
        <v>290800</v>
      </c>
      <c r="L24" s="52">
        <v>21900</v>
      </c>
      <c r="M24" s="52">
        <v>138836</v>
      </c>
      <c r="N24" s="52">
        <v>0</v>
      </c>
      <c r="O24" s="52">
        <v>32340</v>
      </c>
      <c r="P24" s="52">
        <v>29860</v>
      </c>
      <c r="Q24" s="70">
        <v>0</v>
      </c>
      <c r="R24" s="69">
        <f>SUM(B24:Q24)</f>
        <v>4857815</v>
      </c>
      <c r="S24" s="68">
        <f>ROUNDUP(R24*S$17,-3)</f>
        <v>3158000</v>
      </c>
      <c r="T24" s="47">
        <f>ROUNDUP(R24*T$17,-3)</f>
        <v>875000</v>
      </c>
      <c r="U24" s="67">
        <f>ROUNDUP(R24*U$17,-3)</f>
        <v>826000</v>
      </c>
      <c r="V24">
        <f>SUM(S24:U24)</f>
        <v>4859000</v>
      </c>
    </row>
    <row r="25" spans="1:22" ht="18" x14ac:dyDescent="0.45">
      <c r="A25" s="71" t="s">
        <v>96</v>
      </c>
      <c r="B25" s="52">
        <v>1290000</v>
      </c>
      <c r="C25" s="52">
        <v>158150</v>
      </c>
      <c r="D25" s="52">
        <v>702356</v>
      </c>
      <c r="E25" s="52">
        <v>0</v>
      </c>
      <c r="F25" s="52">
        <v>40908</v>
      </c>
      <c r="G25" s="52">
        <v>129741</v>
      </c>
      <c r="H25" s="52">
        <v>5000</v>
      </c>
      <c r="I25" s="52">
        <v>1421000</v>
      </c>
      <c r="J25" s="52">
        <v>194054</v>
      </c>
      <c r="K25" s="52">
        <v>292745</v>
      </c>
      <c r="L25" s="52">
        <v>0</v>
      </c>
      <c r="M25" s="52">
        <v>156832</v>
      </c>
      <c r="N25" s="52">
        <v>0</v>
      </c>
      <c r="O25" s="52">
        <v>32648</v>
      </c>
      <c r="P25" s="52">
        <v>34360</v>
      </c>
      <c r="Q25" s="70">
        <v>0</v>
      </c>
      <c r="R25" s="69">
        <f>SUM(B25:Q25)</f>
        <v>4457794</v>
      </c>
      <c r="S25" s="68">
        <f>ROUNDUP(R25*S$17,-3)</f>
        <v>2898000</v>
      </c>
      <c r="T25" s="47">
        <f>ROUNDUP(R25*T$17,-3)</f>
        <v>803000</v>
      </c>
      <c r="U25" s="67">
        <f>ROUNDUP(R25*U$17,-3)</f>
        <v>758000</v>
      </c>
      <c r="V25">
        <f>SUM(S25:U25)</f>
        <v>4459000</v>
      </c>
    </row>
    <row r="26" spans="1:22" ht="18" x14ac:dyDescent="0.45">
      <c r="A26" s="71" t="s">
        <v>95</v>
      </c>
      <c r="B26" s="52">
        <v>1290000</v>
      </c>
      <c r="C26" s="52">
        <v>186549</v>
      </c>
      <c r="D26" s="52">
        <v>778265</v>
      </c>
      <c r="E26" s="52">
        <v>4000</v>
      </c>
      <c r="F26" s="52">
        <v>35064</v>
      </c>
      <c r="G26" s="52">
        <v>93596</v>
      </c>
      <c r="H26" s="52">
        <v>5000</v>
      </c>
      <c r="I26" s="52">
        <v>1508420</v>
      </c>
      <c r="J26" s="52">
        <v>216374</v>
      </c>
      <c r="K26" s="52">
        <v>310127</v>
      </c>
      <c r="L26" s="52">
        <v>84700</v>
      </c>
      <c r="M26" s="52">
        <v>194444</v>
      </c>
      <c r="N26" s="52">
        <v>0</v>
      </c>
      <c r="O26" s="52">
        <v>95403</v>
      </c>
      <c r="P26" s="52">
        <v>34360</v>
      </c>
      <c r="Q26" s="70">
        <v>0</v>
      </c>
      <c r="R26" s="69">
        <f>SUM(B26:Q26)</f>
        <v>4836302</v>
      </c>
      <c r="S26" s="68">
        <f>ROUNDUP(R26*S$17,-3)</f>
        <v>3144000</v>
      </c>
      <c r="T26" s="47">
        <f>ROUNDUP(R26*T$17,-3)</f>
        <v>871000</v>
      </c>
      <c r="U26" s="67">
        <f>ROUNDUP(R26*U$17,-3)</f>
        <v>823000</v>
      </c>
      <c r="V26">
        <f>SUM(S26:U26)</f>
        <v>4838000</v>
      </c>
    </row>
    <row r="27" spans="1:22" ht="7.8" customHeight="1" thickBot="1" x14ac:dyDescent="0.5">
      <c r="A27" s="66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</row>
    <row r="28" spans="1:22" ht="22.8" thickBot="1" x14ac:dyDescent="0.5">
      <c r="A28" s="64" t="s">
        <v>109</v>
      </c>
      <c r="B28" s="63"/>
    </row>
    <row r="29" spans="1:22" s="56" customFormat="1" ht="36" customHeight="1" x14ac:dyDescent="0.45">
      <c r="A29" s="59"/>
      <c r="B29" s="62" t="s">
        <v>108</v>
      </c>
      <c r="C29" s="61" t="s">
        <v>107</v>
      </c>
      <c r="D29" s="60" t="s">
        <v>106</v>
      </c>
      <c r="E29" s="59"/>
      <c r="F29" s="58" t="s">
        <v>105</v>
      </c>
      <c r="G29" s="58" t="s">
        <v>32</v>
      </c>
      <c r="H29" s="57" t="s">
        <v>36</v>
      </c>
      <c r="K29" s="56" t="s">
        <v>104</v>
      </c>
    </row>
    <row r="30" spans="1:22" s="5" customFormat="1" ht="18" x14ac:dyDescent="0.45">
      <c r="A30" s="53" t="s">
        <v>103</v>
      </c>
      <c r="B30" s="55">
        <f>Q6-R18</f>
        <v>303778</v>
      </c>
      <c r="C30" s="55">
        <v>137507</v>
      </c>
      <c r="D30" s="54">
        <f>B30-C30</f>
        <v>166271</v>
      </c>
      <c r="E30" s="53" t="s">
        <v>103</v>
      </c>
      <c r="F30" s="52">
        <f>D6+L6+M6-309000-S18</f>
        <v>656771</v>
      </c>
      <c r="G30" s="52">
        <f>G6+K6+309000-T18</f>
        <v>-138680</v>
      </c>
      <c r="H30" s="51">
        <f>J6-U18</f>
        <v>-216240</v>
      </c>
    </row>
    <row r="31" spans="1:22" s="5" customFormat="1" ht="18" x14ac:dyDescent="0.45">
      <c r="A31" s="53" t="s">
        <v>102</v>
      </c>
      <c r="B31" s="55">
        <f>Q7-R19</f>
        <v>349312</v>
      </c>
      <c r="C31" s="55">
        <v>144697</v>
      </c>
      <c r="D31" s="54">
        <f>B31-C31</f>
        <v>204615</v>
      </c>
      <c r="E31" s="53" t="s">
        <v>102</v>
      </c>
      <c r="F31" s="52">
        <f>D7+L7+M7-314000-S19</f>
        <v>550514</v>
      </c>
      <c r="G31" s="52">
        <f>G7+K7+314000-T19</f>
        <v>-110100</v>
      </c>
      <c r="H31" s="51">
        <f>J7-U19</f>
        <v>-92220</v>
      </c>
    </row>
    <row r="32" spans="1:22" s="5" customFormat="1" ht="18" x14ac:dyDescent="0.45">
      <c r="A32" s="53" t="s">
        <v>101</v>
      </c>
      <c r="B32" s="55">
        <f>Q8-R20</f>
        <v>68891</v>
      </c>
      <c r="C32" s="55">
        <v>81294</v>
      </c>
      <c r="D32" s="54">
        <f>B32-C32</f>
        <v>-12403</v>
      </c>
      <c r="E32" s="53" t="s">
        <v>101</v>
      </c>
      <c r="F32" s="52">
        <f>D8+L8+M8-314000-S20</f>
        <v>408709</v>
      </c>
      <c r="G32" s="52">
        <f>G8+K8+314000-T20</f>
        <v>-193640</v>
      </c>
      <c r="H32" s="51">
        <f>J8-U20</f>
        <v>-147760</v>
      </c>
    </row>
    <row r="33" spans="1:8" s="5" customFormat="1" ht="18" x14ac:dyDescent="0.45">
      <c r="A33" s="53" t="s">
        <v>100</v>
      </c>
      <c r="B33" s="55">
        <f>Q9-R21</f>
        <v>172068</v>
      </c>
      <c r="C33" s="55">
        <v>107678</v>
      </c>
      <c r="D33" s="54">
        <f>B33-C33</f>
        <v>64390</v>
      </c>
      <c r="E33" s="53" t="s">
        <v>100</v>
      </c>
      <c r="F33" s="52">
        <f>D9+L9+M9-314000-S21</f>
        <v>406480</v>
      </c>
      <c r="G33" s="52">
        <f>G9+K9+314000-T21</f>
        <v>-141480</v>
      </c>
      <c r="H33" s="51">
        <f>J9-U21</f>
        <v>-94260</v>
      </c>
    </row>
    <row r="34" spans="1:8" s="5" customFormat="1" ht="18" x14ac:dyDescent="0.45">
      <c r="A34" s="53" t="s">
        <v>99</v>
      </c>
      <c r="B34" s="55">
        <f>Q10-R22</f>
        <v>92621</v>
      </c>
      <c r="C34" s="55">
        <v>88476</v>
      </c>
      <c r="D34" s="54">
        <f>B34-C34</f>
        <v>4145</v>
      </c>
      <c r="E34" s="53" t="s">
        <v>99</v>
      </c>
      <c r="F34" s="52">
        <f>D10+L10+M10-309000-S22</f>
        <v>244224</v>
      </c>
      <c r="G34" s="52">
        <f>G10+K10+309000-T22</f>
        <v>-38500</v>
      </c>
      <c r="H34" s="51">
        <f>J10-U22</f>
        <v>-113660</v>
      </c>
    </row>
    <row r="35" spans="1:8" s="5" customFormat="1" ht="18" x14ac:dyDescent="0.45">
      <c r="A35" s="53" t="s">
        <v>98</v>
      </c>
      <c r="B35" s="55">
        <f>Q11-R23</f>
        <v>68179</v>
      </c>
      <c r="C35" s="55">
        <v>83878</v>
      </c>
      <c r="D35" s="54">
        <f>B35-C35</f>
        <v>-15699</v>
      </c>
      <c r="E35" s="53" t="s">
        <v>98</v>
      </c>
      <c r="F35" s="52">
        <f>D11+L11+M11-309000-S23</f>
        <v>301173</v>
      </c>
      <c r="G35" s="52">
        <f>G11+K11+309000-T23</f>
        <v>-73360</v>
      </c>
      <c r="H35" s="51">
        <f>J11-U23</f>
        <v>-161600</v>
      </c>
    </row>
    <row r="36" spans="1:8" s="5" customFormat="1" ht="18" x14ac:dyDescent="0.45">
      <c r="A36" s="53" t="s">
        <v>97</v>
      </c>
      <c r="B36" s="55">
        <f>Q12-R24</f>
        <v>903530</v>
      </c>
      <c r="C36" s="55">
        <v>271379</v>
      </c>
      <c r="D36" s="54">
        <f>B36-C36</f>
        <v>632151</v>
      </c>
      <c r="E36" s="53" t="s">
        <v>97</v>
      </c>
      <c r="F36" s="52">
        <f>D12+L12+M12-309000-S24</f>
        <v>1217445</v>
      </c>
      <c r="G36" s="52">
        <f>G12+K12+309000-T24</f>
        <v>-318500</v>
      </c>
      <c r="H36" s="51">
        <f>J12-U24</f>
        <v>3400</v>
      </c>
    </row>
    <row r="37" spans="1:8" s="5" customFormat="1" ht="18" x14ac:dyDescent="0.45">
      <c r="A37" s="53" t="s">
        <v>96</v>
      </c>
      <c r="B37" s="55">
        <f>Q13-R25</f>
        <v>-47120</v>
      </c>
      <c r="C37" s="55">
        <v>70017</v>
      </c>
      <c r="D37" s="54">
        <f>B37-C37</f>
        <v>-117137</v>
      </c>
      <c r="E37" s="53" t="s">
        <v>96</v>
      </c>
      <c r="F37" s="52">
        <f>D13+L13+M13-309000-S25</f>
        <v>-400236</v>
      </c>
      <c r="G37" s="52">
        <f>G13+K13+309000-T25</f>
        <v>124860</v>
      </c>
      <c r="H37" s="51">
        <f>J13-U25</f>
        <v>227050</v>
      </c>
    </row>
    <row r="38" spans="1:8" s="5" customFormat="1" ht="18" x14ac:dyDescent="0.45">
      <c r="A38" s="53" t="s">
        <v>95</v>
      </c>
      <c r="B38" s="55">
        <f>Q14-R26</f>
        <v>71545</v>
      </c>
      <c r="C38" s="55">
        <v>70017</v>
      </c>
      <c r="D38" s="54">
        <f>B38-C38</f>
        <v>1528</v>
      </c>
      <c r="E38" s="53" t="s">
        <v>95</v>
      </c>
      <c r="F38" s="52">
        <f>D14+L14+M14-309000-S26</f>
        <v>-3753</v>
      </c>
      <c r="G38" s="52">
        <f>G14+K14+309000-T26</f>
        <v>54000</v>
      </c>
      <c r="H38" s="51">
        <f>J14-U26</f>
        <v>19600</v>
      </c>
    </row>
  </sheetData>
  <mergeCells count="6">
    <mergeCell ref="N4:Q4"/>
    <mergeCell ref="B4:D4"/>
    <mergeCell ref="E4:G4"/>
    <mergeCell ref="H4:J4"/>
    <mergeCell ref="A4:A5"/>
    <mergeCell ref="K4:M4"/>
  </mergeCells>
  <phoneticPr fontId="1"/>
  <pageMargins left="0.51181102362204722" right="0.51181102362204722" top="0.55118110236220474" bottom="0.55118110236220474" header="0.31496062992125984" footer="0.31496062992125984"/>
  <pageSetup paperSize="8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F931-0723-417D-8E7F-B0F2607DDA73}">
  <dimension ref="A1:K31"/>
  <sheetViews>
    <sheetView view="pageLayout" zoomScaleNormal="100" workbookViewId="0">
      <selection activeCell="A2" sqref="A2"/>
    </sheetView>
  </sheetViews>
  <sheetFormatPr defaultRowHeight="18" x14ac:dyDescent="0.45"/>
  <cols>
    <col min="1" max="1" width="2.296875" customWidth="1"/>
    <col min="2" max="3" width="3.3984375" bestFit="1" customWidth="1"/>
    <col min="4" max="4" width="8.59765625" customWidth="1"/>
    <col min="5" max="5" width="20.19921875" bestFit="1" customWidth="1"/>
    <col min="6" max="6" width="8.59765625" bestFit="1" customWidth="1"/>
    <col min="7" max="7" width="9.3984375" bestFit="1" customWidth="1"/>
    <col min="8" max="8" width="14.3984375" bestFit="1" customWidth="1"/>
    <col min="9" max="9" width="8.59765625" bestFit="1" customWidth="1"/>
    <col min="10" max="10" width="41.296875" bestFit="1" customWidth="1"/>
    <col min="11" max="11" width="14.3984375" bestFit="1" customWidth="1"/>
  </cols>
  <sheetData>
    <row r="1" spans="1:11" x14ac:dyDescent="0.45">
      <c r="A1" t="s">
        <v>249</v>
      </c>
    </row>
    <row r="2" spans="1:11" x14ac:dyDescent="0.45">
      <c r="B2" s="45" t="s">
        <v>132</v>
      </c>
      <c r="C2" s="45" t="s">
        <v>150</v>
      </c>
      <c r="D2" s="45" t="s">
        <v>151</v>
      </c>
      <c r="E2" s="45" t="s">
        <v>152</v>
      </c>
      <c r="F2" s="45" t="s">
        <v>153</v>
      </c>
      <c r="G2" s="45" t="s">
        <v>135</v>
      </c>
      <c r="H2" s="45" t="s">
        <v>154</v>
      </c>
      <c r="I2" s="45" t="s">
        <v>155</v>
      </c>
      <c r="J2" s="45" t="s">
        <v>156</v>
      </c>
      <c r="K2" s="45" t="s">
        <v>157</v>
      </c>
    </row>
    <row r="3" spans="1:11" x14ac:dyDescent="0.45">
      <c r="B3" s="45">
        <v>4</v>
      </c>
      <c r="C3" s="45">
        <v>4</v>
      </c>
      <c r="D3" s="45" t="s">
        <v>158</v>
      </c>
      <c r="E3" s="45" t="s">
        <v>159</v>
      </c>
      <c r="F3" s="45">
        <v>90</v>
      </c>
      <c r="G3" s="102">
        <v>14850</v>
      </c>
      <c r="H3" s="45" t="s">
        <v>160</v>
      </c>
      <c r="I3" s="45"/>
      <c r="J3" s="45" t="s">
        <v>161</v>
      </c>
      <c r="K3" s="45"/>
    </row>
    <row r="4" spans="1:11" x14ac:dyDescent="0.45">
      <c r="B4" s="45">
        <v>4</v>
      </c>
      <c r="C4" s="45">
        <v>12</v>
      </c>
      <c r="D4" s="45" t="s">
        <v>158</v>
      </c>
      <c r="E4" s="45" t="s">
        <v>162</v>
      </c>
      <c r="F4" s="45">
        <v>14</v>
      </c>
      <c r="G4" s="102">
        <v>4950</v>
      </c>
      <c r="H4" s="45" t="s">
        <v>163</v>
      </c>
      <c r="I4" s="45"/>
      <c r="J4" s="45"/>
      <c r="K4" s="45"/>
    </row>
    <row r="5" spans="1:11" x14ac:dyDescent="0.45">
      <c r="B5" s="45">
        <v>5</v>
      </c>
      <c r="C5" s="45">
        <v>1</v>
      </c>
      <c r="D5" s="45" t="s">
        <v>164</v>
      </c>
      <c r="E5" s="45" t="s">
        <v>165</v>
      </c>
      <c r="F5" s="45"/>
      <c r="G5" s="102">
        <v>39600</v>
      </c>
      <c r="H5" s="45" t="s">
        <v>166</v>
      </c>
      <c r="I5" s="45"/>
      <c r="J5" s="45" t="s">
        <v>167</v>
      </c>
      <c r="K5" s="45"/>
    </row>
    <row r="6" spans="1:11" x14ac:dyDescent="0.45">
      <c r="B6" s="45">
        <v>5</v>
      </c>
      <c r="C6" s="45">
        <v>4</v>
      </c>
      <c r="D6" s="45" t="s">
        <v>168</v>
      </c>
      <c r="E6" s="45" t="s">
        <v>169</v>
      </c>
      <c r="F6" s="45">
        <v>2</v>
      </c>
      <c r="G6" s="102">
        <v>8800</v>
      </c>
      <c r="H6" s="45" t="s">
        <v>170</v>
      </c>
      <c r="I6" s="45" t="s">
        <v>171</v>
      </c>
      <c r="J6" s="45"/>
      <c r="K6" s="45"/>
    </row>
    <row r="7" spans="1:11" x14ac:dyDescent="0.45">
      <c r="B7" s="45">
        <v>5</v>
      </c>
      <c r="C7" s="45">
        <v>5</v>
      </c>
      <c r="D7" s="45" t="s">
        <v>158</v>
      </c>
      <c r="E7" s="45" t="s">
        <v>169</v>
      </c>
      <c r="F7" s="45"/>
      <c r="G7" s="102">
        <v>14520</v>
      </c>
      <c r="H7" s="45" t="s">
        <v>172</v>
      </c>
      <c r="I7" s="45"/>
      <c r="J7" s="45"/>
      <c r="K7" s="45"/>
    </row>
    <row r="8" spans="1:11" x14ac:dyDescent="0.45">
      <c r="B8" s="45">
        <v>5</v>
      </c>
      <c r="C8" s="45">
        <v>16</v>
      </c>
      <c r="D8" s="45" t="s">
        <v>158</v>
      </c>
      <c r="E8" s="45" t="s">
        <v>159</v>
      </c>
      <c r="F8" s="45">
        <v>60</v>
      </c>
      <c r="G8" s="102">
        <v>9900</v>
      </c>
      <c r="H8" s="45" t="s">
        <v>160</v>
      </c>
      <c r="I8" s="45"/>
      <c r="J8" s="45" t="s">
        <v>173</v>
      </c>
      <c r="K8" s="45"/>
    </row>
    <row r="9" spans="1:11" x14ac:dyDescent="0.45">
      <c r="B9" s="45">
        <v>5</v>
      </c>
      <c r="C9" s="45">
        <v>23</v>
      </c>
      <c r="D9" s="45" t="s">
        <v>168</v>
      </c>
      <c r="E9" s="45" t="s">
        <v>159</v>
      </c>
      <c r="F9" s="45">
        <v>2</v>
      </c>
      <c r="G9" s="102">
        <v>8800</v>
      </c>
      <c r="H9" s="45" t="s">
        <v>170</v>
      </c>
      <c r="I9" s="45" t="s">
        <v>174</v>
      </c>
      <c r="J9" s="45"/>
      <c r="K9" s="45"/>
    </row>
    <row r="10" spans="1:11" x14ac:dyDescent="0.45">
      <c r="B10" s="45">
        <v>5</v>
      </c>
      <c r="C10" s="45">
        <v>25</v>
      </c>
      <c r="D10" s="45" t="s">
        <v>175</v>
      </c>
      <c r="E10" s="45" t="s">
        <v>162</v>
      </c>
      <c r="F10" s="45">
        <v>16</v>
      </c>
      <c r="G10" s="102">
        <v>2310</v>
      </c>
      <c r="H10" s="45" t="s">
        <v>163</v>
      </c>
      <c r="I10" s="45" t="s">
        <v>176</v>
      </c>
      <c r="J10" s="45"/>
      <c r="K10" s="45"/>
    </row>
    <row r="11" spans="1:11" x14ac:dyDescent="0.45">
      <c r="B11" s="45">
        <v>6</v>
      </c>
      <c r="C11" s="45">
        <v>1</v>
      </c>
      <c r="D11" s="45" t="s">
        <v>164</v>
      </c>
      <c r="E11" s="45" t="s">
        <v>165</v>
      </c>
      <c r="F11" s="45"/>
      <c r="G11" s="102">
        <v>39600</v>
      </c>
      <c r="H11" s="45" t="s">
        <v>166</v>
      </c>
      <c r="I11" s="45"/>
      <c r="J11" s="45" t="s">
        <v>177</v>
      </c>
      <c r="K11" s="45"/>
    </row>
    <row r="12" spans="1:11" x14ac:dyDescent="0.45">
      <c r="B12" s="45">
        <v>6</v>
      </c>
      <c r="C12" s="45">
        <v>14</v>
      </c>
      <c r="D12" s="45" t="s">
        <v>168</v>
      </c>
      <c r="E12" s="45" t="s">
        <v>162</v>
      </c>
      <c r="F12" s="45">
        <v>17</v>
      </c>
      <c r="G12" s="102">
        <v>59400</v>
      </c>
      <c r="H12" s="45" t="s">
        <v>170</v>
      </c>
      <c r="I12" s="45" t="s">
        <v>171</v>
      </c>
      <c r="J12" s="45" t="s">
        <v>178</v>
      </c>
      <c r="K12" s="45" t="s">
        <v>179</v>
      </c>
    </row>
    <row r="13" spans="1:11" x14ac:dyDescent="0.45">
      <c r="B13" s="45">
        <v>6</v>
      </c>
      <c r="C13" s="45">
        <v>21</v>
      </c>
      <c r="D13" s="45" t="s">
        <v>168</v>
      </c>
      <c r="E13" s="45" t="s">
        <v>159</v>
      </c>
      <c r="F13" s="45">
        <v>4</v>
      </c>
      <c r="G13" s="102">
        <v>13200</v>
      </c>
      <c r="H13" s="45" t="s">
        <v>170</v>
      </c>
      <c r="I13" s="45"/>
      <c r="J13" s="45" t="s">
        <v>180</v>
      </c>
      <c r="K13" s="45" t="s">
        <v>181</v>
      </c>
    </row>
    <row r="14" spans="1:11" x14ac:dyDescent="0.45">
      <c r="B14" s="45">
        <v>6</v>
      </c>
      <c r="C14" s="45">
        <v>28</v>
      </c>
      <c r="D14" s="45" t="s">
        <v>168</v>
      </c>
      <c r="E14" s="45" t="s">
        <v>159</v>
      </c>
      <c r="F14" s="45">
        <v>6</v>
      </c>
      <c r="G14" s="102">
        <v>26400</v>
      </c>
      <c r="H14" s="45" t="s">
        <v>170</v>
      </c>
      <c r="I14" s="45" t="s">
        <v>182</v>
      </c>
      <c r="J14" s="45" t="s">
        <v>183</v>
      </c>
      <c r="K14" s="45" t="s">
        <v>181</v>
      </c>
    </row>
    <row r="15" spans="1:11" x14ac:dyDescent="0.45">
      <c r="B15" s="45">
        <v>7</v>
      </c>
      <c r="C15" s="45">
        <v>2</v>
      </c>
      <c r="D15" s="45" t="s">
        <v>164</v>
      </c>
      <c r="E15" s="45" t="s">
        <v>165</v>
      </c>
      <c r="F15" s="45"/>
      <c r="G15" s="102">
        <v>39600</v>
      </c>
      <c r="H15" s="45" t="s">
        <v>166</v>
      </c>
      <c r="I15" s="45"/>
      <c r="J15" s="45" t="s">
        <v>184</v>
      </c>
      <c r="K15" s="45"/>
    </row>
    <row r="16" spans="1:11" x14ac:dyDescent="0.45">
      <c r="B16" s="45">
        <v>7</v>
      </c>
      <c r="C16" s="45">
        <v>20</v>
      </c>
      <c r="D16" s="45" t="s">
        <v>168</v>
      </c>
      <c r="E16" s="45" t="s">
        <v>162</v>
      </c>
      <c r="F16" s="45">
        <v>22</v>
      </c>
      <c r="G16" s="102">
        <v>57200</v>
      </c>
      <c r="H16" s="45" t="s">
        <v>170</v>
      </c>
      <c r="I16" s="45" t="s">
        <v>185</v>
      </c>
      <c r="J16" s="45" t="s">
        <v>186</v>
      </c>
      <c r="K16" s="45" t="s">
        <v>187</v>
      </c>
    </row>
    <row r="17" spans="2:11" x14ac:dyDescent="0.45">
      <c r="B17" s="45">
        <v>7</v>
      </c>
      <c r="C17" s="45">
        <v>23</v>
      </c>
      <c r="D17" s="45" t="s">
        <v>168</v>
      </c>
      <c r="E17" s="45" t="s">
        <v>162</v>
      </c>
      <c r="F17" s="45">
        <v>15</v>
      </c>
      <c r="G17" s="102">
        <v>92400</v>
      </c>
      <c r="H17" s="45" t="s">
        <v>170</v>
      </c>
      <c r="I17" s="45" t="s">
        <v>176</v>
      </c>
      <c r="J17" s="45" t="s">
        <v>188</v>
      </c>
      <c r="K17" s="45" t="s">
        <v>189</v>
      </c>
    </row>
    <row r="18" spans="2:11" x14ac:dyDescent="0.45">
      <c r="B18" s="45">
        <v>7</v>
      </c>
      <c r="C18" s="45">
        <v>27</v>
      </c>
      <c r="D18" s="45" t="s">
        <v>158</v>
      </c>
      <c r="E18" s="45" t="s">
        <v>162</v>
      </c>
      <c r="F18" s="45">
        <v>22</v>
      </c>
      <c r="G18" s="102">
        <v>1650</v>
      </c>
      <c r="H18" s="45" t="s">
        <v>190</v>
      </c>
      <c r="I18" s="45"/>
      <c r="J18" s="45"/>
      <c r="K18" s="45"/>
    </row>
    <row r="19" spans="2:11" x14ac:dyDescent="0.45">
      <c r="B19" s="45">
        <v>7</v>
      </c>
      <c r="C19" s="45">
        <v>31</v>
      </c>
      <c r="D19" s="45" t="s">
        <v>168</v>
      </c>
      <c r="E19" s="45" t="s">
        <v>162</v>
      </c>
      <c r="F19" s="45">
        <v>10</v>
      </c>
      <c r="G19" s="102">
        <v>35200</v>
      </c>
      <c r="H19" s="45" t="s">
        <v>170</v>
      </c>
      <c r="I19" s="45" t="s">
        <v>191</v>
      </c>
      <c r="J19" s="45" t="s">
        <v>192</v>
      </c>
      <c r="K19" s="45" t="s">
        <v>193</v>
      </c>
    </row>
    <row r="20" spans="2:11" x14ac:dyDescent="0.45">
      <c r="B20" s="45">
        <v>8</v>
      </c>
      <c r="C20" s="45">
        <v>1</v>
      </c>
      <c r="D20" s="45" t="s">
        <v>164</v>
      </c>
      <c r="E20" s="45" t="s">
        <v>165</v>
      </c>
      <c r="F20" s="45"/>
      <c r="G20" s="102">
        <v>39600</v>
      </c>
      <c r="H20" s="45" t="s">
        <v>166</v>
      </c>
      <c r="I20" s="45"/>
      <c r="J20" s="45" t="s">
        <v>194</v>
      </c>
      <c r="K20" s="45"/>
    </row>
    <row r="21" spans="2:11" x14ac:dyDescent="0.45">
      <c r="B21" s="45">
        <v>8</v>
      </c>
      <c r="C21" s="45">
        <v>1</v>
      </c>
      <c r="D21" s="45" t="s">
        <v>168</v>
      </c>
      <c r="E21" s="45" t="s">
        <v>162</v>
      </c>
      <c r="F21" s="45">
        <v>18</v>
      </c>
      <c r="G21" s="102">
        <v>48400</v>
      </c>
      <c r="H21" s="45" t="s">
        <v>170</v>
      </c>
      <c r="I21" s="45" t="s">
        <v>174</v>
      </c>
      <c r="J21" s="45" t="s">
        <v>195</v>
      </c>
      <c r="K21" s="45" t="s">
        <v>196</v>
      </c>
    </row>
    <row r="22" spans="2:11" x14ac:dyDescent="0.45">
      <c r="B22" s="45">
        <v>8</v>
      </c>
      <c r="C22" s="45">
        <v>3</v>
      </c>
      <c r="D22" s="45" t="s">
        <v>168</v>
      </c>
      <c r="E22" s="45" t="s">
        <v>162</v>
      </c>
      <c r="F22" s="45">
        <v>55</v>
      </c>
      <c r="G22" s="102">
        <v>165000</v>
      </c>
      <c r="H22" s="45" t="s">
        <v>170</v>
      </c>
      <c r="I22" s="45" t="s">
        <v>174</v>
      </c>
      <c r="J22" s="45" t="s">
        <v>197</v>
      </c>
      <c r="K22" s="45" t="s">
        <v>187</v>
      </c>
    </row>
    <row r="23" spans="2:11" x14ac:dyDescent="0.45">
      <c r="B23" s="45">
        <v>9</v>
      </c>
      <c r="C23" s="45">
        <v>3</v>
      </c>
      <c r="D23" s="45" t="s">
        <v>164</v>
      </c>
      <c r="E23" s="45" t="s">
        <v>165</v>
      </c>
      <c r="F23" s="45"/>
      <c r="G23" s="102">
        <v>39600</v>
      </c>
      <c r="H23" s="45" t="s">
        <v>198</v>
      </c>
      <c r="I23" s="45"/>
      <c r="J23" s="45" t="s">
        <v>199</v>
      </c>
      <c r="K23" s="45"/>
    </row>
    <row r="24" spans="2:11" x14ac:dyDescent="0.45">
      <c r="B24" s="45">
        <v>9</v>
      </c>
      <c r="C24" s="45">
        <v>12</v>
      </c>
      <c r="D24" s="45" t="s">
        <v>158</v>
      </c>
      <c r="E24" s="45" t="s">
        <v>159</v>
      </c>
      <c r="F24" s="45">
        <v>30</v>
      </c>
      <c r="G24" s="102">
        <v>4950</v>
      </c>
      <c r="H24" s="45" t="s">
        <v>160</v>
      </c>
      <c r="I24" s="45"/>
      <c r="J24" s="45" t="s">
        <v>200</v>
      </c>
      <c r="K24" s="45"/>
    </row>
    <row r="25" spans="2:11" x14ac:dyDescent="0.45">
      <c r="B25" s="45">
        <v>10</v>
      </c>
      <c r="C25" s="45">
        <v>1</v>
      </c>
      <c r="D25" s="45" t="s">
        <v>164</v>
      </c>
      <c r="E25" s="45" t="s">
        <v>165</v>
      </c>
      <c r="F25" s="45"/>
      <c r="G25" s="102">
        <v>39600</v>
      </c>
      <c r="H25" s="45" t="s">
        <v>166</v>
      </c>
      <c r="I25" s="45"/>
      <c r="J25" s="45" t="s">
        <v>201</v>
      </c>
      <c r="K25" s="45"/>
    </row>
    <row r="26" spans="2:11" x14ac:dyDescent="0.45">
      <c r="B26" s="45">
        <v>11</v>
      </c>
      <c r="C26" s="45">
        <v>1</v>
      </c>
      <c r="D26" s="45" t="s">
        <v>164</v>
      </c>
      <c r="E26" s="45" t="s">
        <v>165</v>
      </c>
      <c r="F26" s="45"/>
      <c r="G26" s="102">
        <v>39600</v>
      </c>
      <c r="H26" s="45" t="s">
        <v>166</v>
      </c>
      <c r="I26" s="45"/>
      <c r="J26" s="45" t="s">
        <v>202</v>
      </c>
      <c r="K26" s="45"/>
    </row>
    <row r="27" spans="2:11" x14ac:dyDescent="0.45">
      <c r="B27" s="45">
        <v>12</v>
      </c>
      <c r="C27" s="45">
        <v>1</v>
      </c>
      <c r="D27" s="45" t="s">
        <v>164</v>
      </c>
      <c r="E27" s="45" t="s">
        <v>165</v>
      </c>
      <c r="F27" s="45"/>
      <c r="G27" s="102">
        <v>39600</v>
      </c>
      <c r="H27" s="45" t="s">
        <v>166</v>
      </c>
      <c r="I27" s="45"/>
      <c r="J27" s="45" t="s">
        <v>203</v>
      </c>
      <c r="K27" s="45"/>
    </row>
    <row r="28" spans="2:11" x14ac:dyDescent="0.45">
      <c r="B28" s="45">
        <v>1</v>
      </c>
      <c r="C28" s="45">
        <v>5</v>
      </c>
      <c r="D28" s="45" t="s">
        <v>164</v>
      </c>
      <c r="E28" s="45" t="s">
        <v>165</v>
      </c>
      <c r="F28" s="45"/>
      <c r="G28" s="102">
        <v>39600</v>
      </c>
      <c r="H28" s="45" t="s">
        <v>166</v>
      </c>
      <c r="I28" s="45"/>
      <c r="J28" s="45" t="s">
        <v>204</v>
      </c>
      <c r="K28" s="45"/>
    </row>
    <row r="29" spans="2:11" x14ac:dyDescent="0.45">
      <c r="B29" s="45">
        <v>2</v>
      </c>
      <c r="C29" s="45">
        <v>2</v>
      </c>
      <c r="D29" s="45" t="s">
        <v>164</v>
      </c>
      <c r="E29" s="45" t="s">
        <v>165</v>
      </c>
      <c r="F29" s="45"/>
      <c r="G29" s="102">
        <v>39600</v>
      </c>
      <c r="H29" s="45" t="s">
        <v>166</v>
      </c>
      <c r="I29" s="45"/>
      <c r="J29" s="45" t="s">
        <v>205</v>
      </c>
      <c r="K29" s="45"/>
    </row>
    <row r="30" spans="2:11" x14ac:dyDescent="0.45">
      <c r="B30" s="45">
        <v>3</v>
      </c>
      <c r="C30" s="45">
        <v>1</v>
      </c>
      <c r="D30" s="45" t="s">
        <v>164</v>
      </c>
      <c r="E30" s="45" t="s">
        <v>165</v>
      </c>
      <c r="F30" s="45"/>
      <c r="G30" s="102">
        <v>39600</v>
      </c>
      <c r="H30" s="45" t="s">
        <v>166</v>
      </c>
      <c r="I30" s="45"/>
      <c r="J30" s="45" t="s">
        <v>206</v>
      </c>
      <c r="K30" s="45"/>
    </row>
    <row r="31" spans="2:11" x14ac:dyDescent="0.45">
      <c r="B31" s="45"/>
      <c r="C31" s="45"/>
      <c r="D31" s="45"/>
      <c r="E31" s="45"/>
      <c r="F31" s="45">
        <f>SUM(F3:F30)</f>
        <v>383</v>
      </c>
      <c r="G31" s="102">
        <f>SUBTOTAL(9,G3:G30)</f>
        <v>1003530</v>
      </c>
      <c r="H31" s="45"/>
      <c r="I31" s="45"/>
      <c r="J31" s="45"/>
      <c r="K31" s="45"/>
    </row>
  </sheetData>
  <autoFilter ref="B2:K30" xr:uid="{1AB3661E-BF66-4522-ACE9-55623754210D}"/>
  <phoneticPr fontId="1"/>
  <pageMargins left="0.70866141732283472" right="0.70866141732283472" top="0.74803149606299213" bottom="0.74803149606299213" header="0.31496062992125984" footer="0.31496062992125984"/>
  <pageSetup paperSize="8" scale="1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4913-1025-48A8-87CD-F0864E7C0AD6}">
  <dimension ref="A1:K302"/>
  <sheetViews>
    <sheetView view="pageLayout" zoomScaleNormal="100" workbookViewId="0">
      <selection activeCell="A2" sqref="A2"/>
    </sheetView>
  </sheetViews>
  <sheetFormatPr defaultRowHeight="18" x14ac:dyDescent="0.45"/>
  <cols>
    <col min="1" max="1" width="1.5" customWidth="1"/>
    <col min="2" max="3" width="3.59765625" customWidth="1"/>
    <col min="4" max="4" width="4.59765625" customWidth="1"/>
    <col min="5" max="5" width="11.69921875" customWidth="1"/>
    <col min="6" max="6" width="8.8984375" customWidth="1"/>
    <col min="7" max="7" width="9" bestFit="1" customWidth="1"/>
    <col min="8" max="8" width="9.8984375" bestFit="1" customWidth="1"/>
    <col min="10" max="10" width="8.8984375" bestFit="1" customWidth="1"/>
    <col min="11" max="11" width="9.8984375" bestFit="1" customWidth="1"/>
  </cols>
  <sheetData>
    <row r="1" spans="1:11" x14ac:dyDescent="0.45">
      <c r="A1" t="s">
        <v>250</v>
      </c>
    </row>
    <row r="2" spans="1:11" ht="36" x14ac:dyDescent="0.45">
      <c r="B2" s="96" t="s">
        <v>132</v>
      </c>
      <c r="C2" s="96" t="s">
        <v>133</v>
      </c>
      <c r="D2" s="96" t="s">
        <v>207</v>
      </c>
      <c r="E2" s="96" t="s">
        <v>208</v>
      </c>
      <c r="F2" s="96" t="s">
        <v>209</v>
      </c>
      <c r="G2" s="96" t="s">
        <v>134</v>
      </c>
      <c r="H2" s="96" t="s">
        <v>135</v>
      </c>
      <c r="I2" s="96" t="s">
        <v>210</v>
      </c>
      <c r="J2" s="96" t="s">
        <v>211</v>
      </c>
      <c r="K2" s="96" t="s">
        <v>212</v>
      </c>
    </row>
    <row r="3" spans="1:11" x14ac:dyDescent="0.45">
      <c r="B3" s="45">
        <v>4</v>
      </c>
      <c r="C3" s="45">
        <v>2</v>
      </c>
      <c r="D3" s="45" t="s">
        <v>213</v>
      </c>
      <c r="E3" s="45" t="s">
        <v>214</v>
      </c>
      <c r="F3" s="45" t="s">
        <v>179</v>
      </c>
      <c r="G3" s="45">
        <v>40</v>
      </c>
      <c r="H3" s="47">
        <v>16500</v>
      </c>
      <c r="I3" s="47" t="s">
        <v>215</v>
      </c>
      <c r="J3" s="47"/>
      <c r="K3" s="47">
        <f>H3+J3</f>
        <v>16500</v>
      </c>
    </row>
    <row r="4" spans="1:11" x14ac:dyDescent="0.45">
      <c r="B4" s="45">
        <v>4</v>
      </c>
      <c r="C4" s="45">
        <v>2</v>
      </c>
      <c r="D4" s="45" t="s">
        <v>213</v>
      </c>
      <c r="E4" s="45" t="s">
        <v>216</v>
      </c>
      <c r="F4" s="45" t="s">
        <v>179</v>
      </c>
      <c r="G4" s="45">
        <v>12</v>
      </c>
      <c r="H4" s="47">
        <v>3300</v>
      </c>
      <c r="I4" s="47" t="s">
        <v>217</v>
      </c>
      <c r="J4" s="47">
        <v>4400</v>
      </c>
      <c r="K4" s="47">
        <f>H4+J4</f>
        <v>7700</v>
      </c>
    </row>
    <row r="5" spans="1:11" x14ac:dyDescent="0.45">
      <c r="B5" s="45">
        <v>4</v>
      </c>
      <c r="C5" s="45">
        <v>3</v>
      </c>
      <c r="D5" s="45" t="s">
        <v>218</v>
      </c>
      <c r="E5" s="45" t="s">
        <v>219</v>
      </c>
      <c r="F5" s="45" t="s">
        <v>179</v>
      </c>
      <c r="G5" s="45">
        <v>4</v>
      </c>
      <c r="H5" s="47">
        <v>3300</v>
      </c>
      <c r="I5" s="47" t="s">
        <v>215</v>
      </c>
      <c r="J5" s="47"/>
      <c r="K5" s="47">
        <f>H5+J5</f>
        <v>3300</v>
      </c>
    </row>
    <row r="6" spans="1:11" x14ac:dyDescent="0.45">
      <c r="B6" s="45">
        <v>4</v>
      </c>
      <c r="C6" s="45">
        <v>5</v>
      </c>
      <c r="D6" s="45" t="s">
        <v>220</v>
      </c>
      <c r="E6" s="45" t="s">
        <v>221</v>
      </c>
      <c r="F6" s="45" t="s">
        <v>179</v>
      </c>
      <c r="G6" s="45">
        <v>50</v>
      </c>
      <c r="H6" s="47">
        <v>11000</v>
      </c>
      <c r="I6" s="47" t="s">
        <v>222</v>
      </c>
      <c r="J6" s="47"/>
      <c r="K6" s="47">
        <f>H6+J6</f>
        <v>11000</v>
      </c>
    </row>
    <row r="7" spans="1:11" x14ac:dyDescent="0.45">
      <c r="B7" s="45">
        <v>4</v>
      </c>
      <c r="C7" s="45">
        <v>5</v>
      </c>
      <c r="D7" s="45" t="s">
        <v>220</v>
      </c>
      <c r="E7" s="45" t="s">
        <v>223</v>
      </c>
      <c r="F7" s="45" t="s">
        <v>179</v>
      </c>
      <c r="G7" s="45">
        <v>50</v>
      </c>
      <c r="H7" s="47">
        <v>17600</v>
      </c>
      <c r="I7" s="47" t="s">
        <v>215</v>
      </c>
      <c r="J7" s="47"/>
      <c r="K7" s="47">
        <f>H7+J7</f>
        <v>17600</v>
      </c>
    </row>
    <row r="8" spans="1:11" x14ac:dyDescent="0.45">
      <c r="B8" s="45">
        <v>4</v>
      </c>
      <c r="C8" s="45">
        <v>5</v>
      </c>
      <c r="D8" s="45" t="s">
        <v>220</v>
      </c>
      <c r="E8" s="45" t="s">
        <v>224</v>
      </c>
      <c r="F8" s="45" t="s">
        <v>179</v>
      </c>
      <c r="G8" s="103" t="s">
        <v>225</v>
      </c>
      <c r="H8" s="47">
        <v>8800</v>
      </c>
      <c r="I8" s="47" t="s">
        <v>215</v>
      </c>
      <c r="J8" s="47"/>
      <c r="K8" s="47">
        <f>H8+J8</f>
        <v>8800</v>
      </c>
    </row>
    <row r="9" spans="1:11" x14ac:dyDescent="0.45">
      <c r="B9" s="45">
        <v>4</v>
      </c>
      <c r="C9" s="45">
        <v>6</v>
      </c>
      <c r="D9" s="45" t="s">
        <v>150</v>
      </c>
      <c r="E9" s="45" t="s">
        <v>221</v>
      </c>
      <c r="F9" s="45" t="s">
        <v>179</v>
      </c>
      <c r="G9" s="45">
        <v>40</v>
      </c>
      <c r="H9" s="47">
        <v>11000</v>
      </c>
      <c r="I9" s="47" t="s">
        <v>222</v>
      </c>
      <c r="J9" s="47"/>
      <c r="K9" s="47">
        <f>H9+J9</f>
        <v>11000</v>
      </c>
    </row>
    <row r="10" spans="1:11" x14ac:dyDescent="0.45">
      <c r="B10" s="45">
        <v>4</v>
      </c>
      <c r="C10" s="45">
        <v>6</v>
      </c>
      <c r="D10" s="45" t="s">
        <v>150</v>
      </c>
      <c r="E10" s="45" t="s">
        <v>223</v>
      </c>
      <c r="F10" s="45" t="s">
        <v>179</v>
      </c>
      <c r="G10" s="45">
        <v>50</v>
      </c>
      <c r="H10" s="47">
        <v>17600</v>
      </c>
      <c r="I10" s="47" t="s">
        <v>215</v>
      </c>
      <c r="J10" s="47"/>
      <c r="K10" s="47">
        <f>H10+J10</f>
        <v>17600</v>
      </c>
    </row>
    <row r="11" spans="1:11" x14ac:dyDescent="0.45">
      <c r="B11" s="45">
        <v>4</v>
      </c>
      <c r="C11" s="45">
        <v>6</v>
      </c>
      <c r="D11" s="45" t="s">
        <v>150</v>
      </c>
      <c r="E11" s="45" t="s">
        <v>224</v>
      </c>
      <c r="F11" s="45" t="s">
        <v>179</v>
      </c>
      <c r="G11" s="103" t="s">
        <v>225</v>
      </c>
      <c r="H11" s="47">
        <v>8800</v>
      </c>
      <c r="I11" s="47" t="s">
        <v>215</v>
      </c>
      <c r="J11" s="47"/>
      <c r="K11" s="47">
        <f>H11+J11</f>
        <v>8800</v>
      </c>
    </row>
    <row r="12" spans="1:11" x14ac:dyDescent="0.45">
      <c r="B12" s="45">
        <v>4</v>
      </c>
      <c r="C12" s="45">
        <v>6</v>
      </c>
      <c r="D12" s="45" t="s">
        <v>150</v>
      </c>
      <c r="E12" s="45" t="s">
        <v>216</v>
      </c>
      <c r="F12" s="45" t="s">
        <v>179</v>
      </c>
      <c r="G12" s="45">
        <v>20</v>
      </c>
      <c r="H12" s="47">
        <v>8800</v>
      </c>
      <c r="I12" s="47" t="s">
        <v>215</v>
      </c>
      <c r="J12" s="47">
        <v>6600</v>
      </c>
      <c r="K12" s="47">
        <f>H12+J12</f>
        <v>15400</v>
      </c>
    </row>
    <row r="13" spans="1:11" x14ac:dyDescent="0.45">
      <c r="B13" s="45">
        <v>4</v>
      </c>
      <c r="C13" s="45">
        <v>9</v>
      </c>
      <c r="D13" s="45" t="s">
        <v>213</v>
      </c>
      <c r="E13" s="45" t="s">
        <v>221</v>
      </c>
      <c r="F13" s="45" t="s">
        <v>179</v>
      </c>
      <c r="G13" s="45">
        <v>19</v>
      </c>
      <c r="H13" s="47">
        <v>3300</v>
      </c>
      <c r="I13" s="47" t="s">
        <v>222</v>
      </c>
      <c r="J13" s="47">
        <v>4400</v>
      </c>
      <c r="K13" s="47">
        <f>H13+J13</f>
        <v>7700</v>
      </c>
    </row>
    <row r="14" spans="1:11" x14ac:dyDescent="0.45">
      <c r="B14" s="45">
        <v>4</v>
      </c>
      <c r="C14" s="45">
        <v>12</v>
      </c>
      <c r="D14" s="45" t="s">
        <v>220</v>
      </c>
      <c r="E14" s="45" t="s">
        <v>221</v>
      </c>
      <c r="F14" s="45" t="s">
        <v>179</v>
      </c>
      <c r="G14" s="45">
        <v>40</v>
      </c>
      <c r="H14" s="47">
        <v>11000</v>
      </c>
      <c r="I14" s="47" t="s">
        <v>222</v>
      </c>
      <c r="J14" s="47"/>
      <c r="K14" s="47">
        <f>H14+J14</f>
        <v>11000</v>
      </c>
    </row>
    <row r="15" spans="1:11" x14ac:dyDescent="0.45">
      <c r="B15" s="45">
        <v>4</v>
      </c>
      <c r="C15" s="45">
        <v>12</v>
      </c>
      <c r="D15" s="45" t="s">
        <v>220</v>
      </c>
      <c r="E15" s="45" t="s">
        <v>221</v>
      </c>
      <c r="F15" s="45" t="s">
        <v>179</v>
      </c>
      <c r="G15" s="45">
        <v>80</v>
      </c>
      <c r="H15" s="47">
        <v>6600</v>
      </c>
      <c r="I15" s="47" t="s">
        <v>222</v>
      </c>
      <c r="J15" s="47"/>
      <c r="K15" s="47">
        <f>H15+J15</f>
        <v>6600</v>
      </c>
    </row>
    <row r="16" spans="1:11" x14ac:dyDescent="0.45">
      <c r="B16" s="45">
        <v>4</v>
      </c>
      <c r="C16" s="45">
        <v>12</v>
      </c>
      <c r="D16" s="45" t="s">
        <v>220</v>
      </c>
      <c r="E16" s="45" t="s">
        <v>216</v>
      </c>
      <c r="F16" s="45" t="s">
        <v>179</v>
      </c>
      <c r="G16" s="45">
        <v>30</v>
      </c>
      <c r="H16" s="47">
        <v>8800</v>
      </c>
      <c r="I16" s="47" t="s">
        <v>215</v>
      </c>
      <c r="J16" s="47"/>
      <c r="K16" s="47">
        <f>H16+J16</f>
        <v>8800</v>
      </c>
    </row>
    <row r="17" spans="2:11" x14ac:dyDescent="0.45">
      <c r="B17" s="45">
        <v>4</v>
      </c>
      <c r="C17" s="45">
        <v>12</v>
      </c>
      <c r="D17" s="45" t="s">
        <v>220</v>
      </c>
      <c r="E17" s="45" t="s">
        <v>226</v>
      </c>
      <c r="F17" s="45" t="s">
        <v>179</v>
      </c>
      <c r="G17" s="45">
        <v>11</v>
      </c>
      <c r="H17" s="47">
        <v>8800</v>
      </c>
      <c r="I17" s="47" t="s">
        <v>222</v>
      </c>
      <c r="J17" s="47">
        <v>6600</v>
      </c>
      <c r="K17" s="47">
        <f>H17+J17</f>
        <v>15400</v>
      </c>
    </row>
    <row r="18" spans="2:11" x14ac:dyDescent="0.45">
      <c r="B18" s="45">
        <v>4</v>
      </c>
      <c r="C18" s="45">
        <v>13</v>
      </c>
      <c r="D18" s="45" t="s">
        <v>150</v>
      </c>
      <c r="E18" s="45" t="s">
        <v>221</v>
      </c>
      <c r="F18" s="45" t="s">
        <v>179</v>
      </c>
      <c r="G18" s="45">
        <v>40</v>
      </c>
      <c r="H18" s="47">
        <v>11000</v>
      </c>
      <c r="I18" s="47" t="s">
        <v>222</v>
      </c>
      <c r="J18" s="47"/>
      <c r="K18" s="47">
        <f>H18+J18</f>
        <v>11000</v>
      </c>
    </row>
    <row r="19" spans="2:11" x14ac:dyDescent="0.45">
      <c r="B19" s="45">
        <v>4</v>
      </c>
      <c r="C19" s="45">
        <v>13</v>
      </c>
      <c r="D19" s="45" t="s">
        <v>150</v>
      </c>
      <c r="E19" s="45" t="s">
        <v>221</v>
      </c>
      <c r="F19" s="45" t="s">
        <v>179</v>
      </c>
      <c r="G19" s="103" t="s">
        <v>225</v>
      </c>
      <c r="H19" s="47">
        <v>6600</v>
      </c>
      <c r="I19" s="47" t="s">
        <v>222</v>
      </c>
      <c r="J19" s="47"/>
      <c r="K19" s="47">
        <f>H19+J19</f>
        <v>6600</v>
      </c>
    </row>
    <row r="20" spans="2:11" x14ac:dyDescent="0.45">
      <c r="B20" s="45">
        <v>4</v>
      </c>
      <c r="C20" s="45">
        <v>13</v>
      </c>
      <c r="D20" s="45" t="s">
        <v>150</v>
      </c>
      <c r="E20" s="45" t="s">
        <v>224</v>
      </c>
      <c r="F20" s="45" t="s">
        <v>179</v>
      </c>
      <c r="G20" s="103" t="s">
        <v>225</v>
      </c>
      <c r="H20" s="47">
        <v>17600</v>
      </c>
      <c r="I20" s="47" t="s">
        <v>215</v>
      </c>
      <c r="J20" s="47">
        <v>6600</v>
      </c>
      <c r="K20" s="47">
        <f>H20+J20</f>
        <v>24200</v>
      </c>
    </row>
    <row r="21" spans="2:11" x14ac:dyDescent="0.45">
      <c r="B21" s="45">
        <v>4</v>
      </c>
      <c r="C21" s="45">
        <v>14</v>
      </c>
      <c r="D21" s="45" t="s">
        <v>132</v>
      </c>
      <c r="E21" s="45" t="s">
        <v>216</v>
      </c>
      <c r="F21" s="45" t="s">
        <v>179</v>
      </c>
      <c r="G21" s="45">
        <v>25</v>
      </c>
      <c r="H21" s="47">
        <v>6600</v>
      </c>
      <c r="I21" s="47" t="s">
        <v>215</v>
      </c>
      <c r="J21" s="47">
        <v>6600</v>
      </c>
      <c r="K21" s="47">
        <f>H21+J21</f>
        <v>13200</v>
      </c>
    </row>
    <row r="22" spans="2:11" x14ac:dyDescent="0.45">
      <c r="B22" s="45">
        <v>4</v>
      </c>
      <c r="C22" s="45">
        <v>16</v>
      </c>
      <c r="D22" s="45" t="s">
        <v>213</v>
      </c>
      <c r="E22" s="45" t="s">
        <v>216</v>
      </c>
      <c r="F22" s="45" t="s">
        <v>179</v>
      </c>
      <c r="G22" s="45">
        <v>20</v>
      </c>
      <c r="H22" s="47">
        <v>3300</v>
      </c>
      <c r="I22" s="47" t="s">
        <v>222</v>
      </c>
      <c r="J22" s="47">
        <v>4400</v>
      </c>
      <c r="K22" s="47">
        <f>H22+J22</f>
        <v>7700</v>
      </c>
    </row>
    <row r="23" spans="2:11" x14ac:dyDescent="0.45">
      <c r="B23" s="45">
        <v>4</v>
      </c>
      <c r="C23" s="45">
        <v>19</v>
      </c>
      <c r="D23" s="45" t="s">
        <v>220</v>
      </c>
      <c r="E23" s="45" t="s">
        <v>223</v>
      </c>
      <c r="F23" s="45" t="s">
        <v>179</v>
      </c>
      <c r="G23" s="45">
        <v>100</v>
      </c>
      <c r="H23" s="47">
        <v>22000</v>
      </c>
      <c r="I23" s="47" t="s">
        <v>215</v>
      </c>
      <c r="J23" s="47"/>
      <c r="K23" s="47">
        <f>H23+J23</f>
        <v>22000</v>
      </c>
    </row>
    <row r="24" spans="2:11" x14ac:dyDescent="0.45">
      <c r="B24" s="45">
        <v>4</v>
      </c>
      <c r="C24" s="45">
        <v>19</v>
      </c>
      <c r="D24" s="45" t="s">
        <v>220</v>
      </c>
      <c r="E24" s="45" t="s">
        <v>221</v>
      </c>
      <c r="F24" s="45" t="s">
        <v>179</v>
      </c>
      <c r="G24" s="45">
        <v>40</v>
      </c>
      <c r="H24" s="47">
        <v>11000</v>
      </c>
      <c r="I24" s="47" t="s">
        <v>222</v>
      </c>
      <c r="J24" s="47"/>
      <c r="K24" s="47">
        <f>H24+J24</f>
        <v>11000</v>
      </c>
    </row>
    <row r="25" spans="2:11" x14ac:dyDescent="0.45">
      <c r="B25" s="45">
        <v>4</v>
      </c>
      <c r="C25" s="45">
        <v>19</v>
      </c>
      <c r="D25" s="45" t="s">
        <v>220</v>
      </c>
      <c r="E25" s="45" t="s">
        <v>214</v>
      </c>
      <c r="F25" s="45" t="s">
        <v>179</v>
      </c>
      <c r="G25" s="45">
        <v>23</v>
      </c>
      <c r="H25" s="47">
        <v>8800</v>
      </c>
      <c r="I25" s="47" t="s">
        <v>215</v>
      </c>
      <c r="J25" s="47">
        <v>6600</v>
      </c>
      <c r="K25" s="47">
        <f>H25+J25</f>
        <v>15400</v>
      </c>
    </row>
    <row r="26" spans="2:11" x14ac:dyDescent="0.45">
      <c r="B26" s="45">
        <v>4</v>
      </c>
      <c r="C26" s="45">
        <v>20</v>
      </c>
      <c r="D26" s="45" t="s">
        <v>150</v>
      </c>
      <c r="E26" s="45" t="s">
        <v>227</v>
      </c>
      <c r="F26" s="45" t="s">
        <v>179</v>
      </c>
      <c r="G26" s="45">
        <v>25</v>
      </c>
      <c r="H26" s="47">
        <v>8800</v>
      </c>
      <c r="I26" s="47" t="s">
        <v>215</v>
      </c>
      <c r="J26" s="47">
        <v>3300</v>
      </c>
      <c r="K26" s="47">
        <f>H26+J26</f>
        <v>12100</v>
      </c>
    </row>
    <row r="27" spans="2:11" x14ac:dyDescent="0.45">
      <c r="B27" s="45">
        <v>4</v>
      </c>
      <c r="C27" s="45">
        <v>20</v>
      </c>
      <c r="D27" s="45" t="s">
        <v>150</v>
      </c>
      <c r="E27" s="45" t="s">
        <v>214</v>
      </c>
      <c r="F27" s="45" t="s">
        <v>179</v>
      </c>
      <c r="G27" s="45">
        <v>30</v>
      </c>
      <c r="H27" s="47">
        <v>8800</v>
      </c>
      <c r="I27" s="47" t="s">
        <v>215</v>
      </c>
      <c r="J27" s="47">
        <v>6600</v>
      </c>
      <c r="K27" s="47">
        <f>H27+J27</f>
        <v>15400</v>
      </c>
    </row>
    <row r="28" spans="2:11" x14ac:dyDescent="0.45">
      <c r="B28" s="45">
        <v>4</v>
      </c>
      <c r="C28" s="45">
        <v>21</v>
      </c>
      <c r="D28" s="45" t="s">
        <v>132</v>
      </c>
      <c r="E28" s="45" t="s">
        <v>216</v>
      </c>
      <c r="F28" s="45" t="s">
        <v>179</v>
      </c>
      <c r="G28" s="45">
        <v>20</v>
      </c>
      <c r="H28" s="47">
        <v>6600</v>
      </c>
      <c r="I28" s="47" t="s">
        <v>215</v>
      </c>
      <c r="J28" s="47">
        <v>6600</v>
      </c>
      <c r="K28" s="47">
        <f>H28+J28</f>
        <v>13200</v>
      </c>
    </row>
    <row r="29" spans="2:11" x14ac:dyDescent="0.45">
      <c r="B29" s="45">
        <v>4</v>
      </c>
      <c r="C29" s="45">
        <v>23</v>
      </c>
      <c r="D29" s="45" t="s">
        <v>213</v>
      </c>
      <c r="E29" s="45" t="s">
        <v>221</v>
      </c>
      <c r="F29" s="45" t="s">
        <v>179</v>
      </c>
      <c r="G29" s="45">
        <v>15</v>
      </c>
      <c r="H29" s="47">
        <v>3300</v>
      </c>
      <c r="I29" s="47" t="s">
        <v>222</v>
      </c>
      <c r="J29" s="47">
        <v>4400</v>
      </c>
      <c r="K29" s="47">
        <f>H29+J29</f>
        <v>7700</v>
      </c>
    </row>
    <row r="30" spans="2:11" x14ac:dyDescent="0.45">
      <c r="B30" s="45">
        <v>4</v>
      </c>
      <c r="C30" s="45">
        <v>26</v>
      </c>
      <c r="D30" s="45" t="s">
        <v>220</v>
      </c>
      <c r="E30" s="45" t="s">
        <v>221</v>
      </c>
      <c r="F30" s="45" t="s">
        <v>179</v>
      </c>
      <c r="G30" s="45">
        <v>40</v>
      </c>
      <c r="H30" s="47">
        <v>11000</v>
      </c>
      <c r="I30" s="47" t="s">
        <v>222</v>
      </c>
      <c r="J30" s="47"/>
      <c r="K30" s="47">
        <f>H30+J30</f>
        <v>11000</v>
      </c>
    </row>
    <row r="31" spans="2:11" x14ac:dyDescent="0.45">
      <c r="B31" s="45">
        <v>4</v>
      </c>
      <c r="C31" s="45">
        <v>26</v>
      </c>
      <c r="D31" s="45" t="s">
        <v>220</v>
      </c>
      <c r="E31" s="45" t="s">
        <v>221</v>
      </c>
      <c r="F31" s="45" t="s">
        <v>179</v>
      </c>
      <c r="G31" s="45">
        <v>60</v>
      </c>
      <c r="H31" s="47">
        <v>6600</v>
      </c>
      <c r="I31" s="47" t="s">
        <v>222</v>
      </c>
      <c r="J31" s="47"/>
      <c r="K31" s="47">
        <f>H31+J31</f>
        <v>6600</v>
      </c>
    </row>
    <row r="32" spans="2:11" x14ac:dyDescent="0.45">
      <c r="B32" s="45">
        <v>4</v>
      </c>
      <c r="C32" s="45">
        <v>26</v>
      </c>
      <c r="D32" s="45" t="s">
        <v>220</v>
      </c>
      <c r="E32" s="45" t="s">
        <v>223</v>
      </c>
      <c r="F32" s="45" t="s">
        <v>179</v>
      </c>
      <c r="G32" s="45">
        <v>50</v>
      </c>
      <c r="H32" s="47">
        <v>8800</v>
      </c>
      <c r="I32" s="47" t="s">
        <v>215</v>
      </c>
      <c r="J32" s="47"/>
      <c r="K32" s="47">
        <f>H32+J32</f>
        <v>8800</v>
      </c>
    </row>
    <row r="33" spans="2:11" x14ac:dyDescent="0.45">
      <c r="B33" s="45">
        <v>4</v>
      </c>
      <c r="C33" s="45">
        <v>26</v>
      </c>
      <c r="D33" s="45" t="s">
        <v>228</v>
      </c>
      <c r="E33" s="45" t="s">
        <v>221</v>
      </c>
      <c r="F33" s="45" t="s">
        <v>179</v>
      </c>
      <c r="G33" s="45">
        <v>60</v>
      </c>
      <c r="H33" s="47">
        <v>0</v>
      </c>
      <c r="I33" s="47" t="s">
        <v>222</v>
      </c>
      <c r="J33" s="47"/>
      <c r="K33" s="47">
        <f>H33+J33</f>
        <v>0</v>
      </c>
    </row>
    <row r="34" spans="2:11" x14ac:dyDescent="0.45">
      <c r="B34" s="45">
        <v>4</v>
      </c>
      <c r="C34" s="45">
        <v>26</v>
      </c>
      <c r="D34" s="45" t="s">
        <v>220</v>
      </c>
      <c r="E34" s="45" t="s">
        <v>226</v>
      </c>
      <c r="F34" s="45" t="s">
        <v>179</v>
      </c>
      <c r="G34" s="45">
        <v>17</v>
      </c>
      <c r="H34" s="47">
        <v>4400</v>
      </c>
      <c r="I34" s="47" t="s">
        <v>222</v>
      </c>
      <c r="J34" s="47">
        <v>4400</v>
      </c>
      <c r="K34" s="47">
        <f>H34+J34</f>
        <v>8800</v>
      </c>
    </row>
    <row r="35" spans="2:11" x14ac:dyDescent="0.45">
      <c r="B35" s="45">
        <v>4</v>
      </c>
      <c r="C35" s="45">
        <v>27</v>
      </c>
      <c r="D35" s="45" t="s">
        <v>150</v>
      </c>
      <c r="E35" s="45" t="s">
        <v>221</v>
      </c>
      <c r="F35" s="45" t="s">
        <v>179</v>
      </c>
      <c r="G35" s="45">
        <v>60</v>
      </c>
      <c r="H35" s="47">
        <v>11000</v>
      </c>
      <c r="I35" s="47" t="s">
        <v>222</v>
      </c>
      <c r="J35" s="47"/>
      <c r="K35" s="47">
        <f>H35+J35</f>
        <v>11000</v>
      </c>
    </row>
    <row r="36" spans="2:11" x14ac:dyDescent="0.45">
      <c r="B36" s="45">
        <v>4</v>
      </c>
      <c r="C36" s="45">
        <v>27</v>
      </c>
      <c r="D36" s="45" t="s">
        <v>150</v>
      </c>
      <c r="E36" s="45" t="s">
        <v>221</v>
      </c>
      <c r="F36" s="45" t="s">
        <v>179</v>
      </c>
      <c r="G36" s="45">
        <v>60</v>
      </c>
      <c r="H36" s="47">
        <v>6600</v>
      </c>
      <c r="I36" s="47" t="s">
        <v>222</v>
      </c>
      <c r="J36" s="47"/>
      <c r="K36" s="47">
        <f>H36+J36</f>
        <v>6600</v>
      </c>
    </row>
    <row r="37" spans="2:11" x14ac:dyDescent="0.45">
      <c r="B37" s="45">
        <v>4</v>
      </c>
      <c r="C37" s="45">
        <v>27</v>
      </c>
      <c r="D37" s="45" t="s">
        <v>150</v>
      </c>
      <c r="E37" s="45" t="s">
        <v>227</v>
      </c>
      <c r="F37" s="45" t="s">
        <v>179</v>
      </c>
      <c r="G37" s="45">
        <v>50</v>
      </c>
      <c r="H37" s="47">
        <v>8800</v>
      </c>
      <c r="I37" s="47" t="s">
        <v>215</v>
      </c>
      <c r="J37" s="47"/>
      <c r="K37" s="47">
        <f>H37+J37</f>
        <v>8800</v>
      </c>
    </row>
    <row r="38" spans="2:11" x14ac:dyDescent="0.45">
      <c r="B38" s="45">
        <v>4</v>
      </c>
      <c r="C38" s="45">
        <v>27</v>
      </c>
      <c r="D38" s="45" t="s">
        <v>150</v>
      </c>
      <c r="E38" s="45" t="s">
        <v>216</v>
      </c>
      <c r="F38" s="45" t="s">
        <v>179</v>
      </c>
      <c r="G38" s="45">
        <v>20</v>
      </c>
      <c r="H38" s="47">
        <v>8800</v>
      </c>
      <c r="I38" s="47" t="s">
        <v>215</v>
      </c>
      <c r="J38" s="47">
        <v>6600</v>
      </c>
      <c r="K38" s="47">
        <f>H38+J38</f>
        <v>15400</v>
      </c>
    </row>
    <row r="39" spans="2:11" x14ac:dyDescent="0.45">
      <c r="B39" s="45">
        <v>4</v>
      </c>
      <c r="C39" s="45">
        <v>29</v>
      </c>
      <c r="D39" s="45" t="s">
        <v>229</v>
      </c>
      <c r="E39" s="45" t="s">
        <v>221</v>
      </c>
      <c r="F39" s="45" t="s">
        <v>179</v>
      </c>
      <c r="G39" s="45">
        <v>45</v>
      </c>
      <c r="H39" s="47">
        <v>15400</v>
      </c>
      <c r="I39" s="47" t="s">
        <v>222</v>
      </c>
      <c r="J39" s="47"/>
      <c r="K39" s="47">
        <f>H39+J39</f>
        <v>15400</v>
      </c>
    </row>
    <row r="40" spans="2:11" x14ac:dyDescent="0.45">
      <c r="B40" s="45">
        <v>4</v>
      </c>
      <c r="C40" s="45">
        <v>30</v>
      </c>
      <c r="D40" s="104" t="s">
        <v>213</v>
      </c>
      <c r="E40" s="45" t="s">
        <v>216</v>
      </c>
      <c r="F40" s="45" t="s">
        <v>179</v>
      </c>
      <c r="G40" s="104">
        <v>10</v>
      </c>
      <c r="H40" s="47">
        <v>3300</v>
      </c>
      <c r="I40" s="105" t="s">
        <v>222</v>
      </c>
      <c r="J40" s="47">
        <v>4400</v>
      </c>
      <c r="K40" s="47">
        <f>H40+J40</f>
        <v>7700</v>
      </c>
    </row>
    <row r="41" spans="2:11" x14ac:dyDescent="0.45">
      <c r="B41" s="45">
        <v>5</v>
      </c>
      <c r="C41" s="45">
        <v>3</v>
      </c>
      <c r="D41" s="45" t="s">
        <v>220</v>
      </c>
      <c r="E41" s="45" t="s">
        <v>221</v>
      </c>
      <c r="F41" s="45" t="s">
        <v>179</v>
      </c>
      <c r="G41" s="45">
        <v>160</v>
      </c>
      <c r="H41" s="47">
        <v>22000</v>
      </c>
      <c r="I41" s="47" t="s">
        <v>222</v>
      </c>
      <c r="J41" s="47"/>
      <c r="K41" s="47">
        <f>H41+J41</f>
        <v>22000</v>
      </c>
    </row>
    <row r="42" spans="2:11" x14ac:dyDescent="0.45">
      <c r="B42" s="45">
        <v>5</v>
      </c>
      <c r="C42" s="45">
        <v>4</v>
      </c>
      <c r="D42" s="45" t="s">
        <v>150</v>
      </c>
      <c r="E42" s="45" t="s">
        <v>221</v>
      </c>
      <c r="F42" s="45" t="s">
        <v>179</v>
      </c>
      <c r="G42" s="45">
        <v>25</v>
      </c>
      <c r="H42" s="47">
        <v>8800</v>
      </c>
      <c r="I42" s="47" t="s">
        <v>222</v>
      </c>
      <c r="J42" s="47"/>
      <c r="K42" s="47">
        <f>H42+J42</f>
        <v>8800</v>
      </c>
    </row>
    <row r="43" spans="2:11" x14ac:dyDescent="0.45">
      <c r="B43" s="45">
        <v>5</v>
      </c>
      <c r="C43" s="45">
        <v>6</v>
      </c>
      <c r="D43" s="45" t="s">
        <v>229</v>
      </c>
      <c r="E43" s="45" t="s">
        <v>221</v>
      </c>
      <c r="F43" s="45" t="s">
        <v>179</v>
      </c>
      <c r="G43" s="45">
        <v>200</v>
      </c>
      <c r="H43" s="47">
        <v>11000</v>
      </c>
      <c r="I43" s="47" t="s">
        <v>222</v>
      </c>
      <c r="J43" s="47"/>
      <c r="K43" s="47">
        <f>H43+J43</f>
        <v>11000</v>
      </c>
    </row>
    <row r="44" spans="2:11" x14ac:dyDescent="0.45">
      <c r="B44" s="45">
        <v>5</v>
      </c>
      <c r="C44" s="45">
        <v>6</v>
      </c>
      <c r="D44" s="45" t="s">
        <v>229</v>
      </c>
      <c r="E44" s="45" t="s">
        <v>221</v>
      </c>
      <c r="F44" s="45" t="s">
        <v>179</v>
      </c>
      <c r="G44" s="45">
        <v>100</v>
      </c>
      <c r="H44" s="47">
        <v>6600</v>
      </c>
      <c r="I44" s="47" t="s">
        <v>222</v>
      </c>
      <c r="J44" s="47"/>
      <c r="K44" s="47">
        <f>H44+J44</f>
        <v>6600</v>
      </c>
    </row>
    <row r="45" spans="2:11" x14ac:dyDescent="0.45">
      <c r="B45" s="45">
        <v>5</v>
      </c>
      <c r="C45" s="45">
        <v>6</v>
      </c>
      <c r="D45" s="45" t="s">
        <v>229</v>
      </c>
      <c r="E45" s="45" t="s">
        <v>216</v>
      </c>
      <c r="F45" s="45" t="s">
        <v>179</v>
      </c>
      <c r="G45" s="45">
        <v>15</v>
      </c>
      <c r="H45" s="47">
        <v>8800</v>
      </c>
      <c r="I45" s="47" t="s">
        <v>215</v>
      </c>
      <c r="J45" s="47"/>
      <c r="K45" s="47">
        <f>H45+J45</f>
        <v>8800</v>
      </c>
    </row>
    <row r="46" spans="2:11" x14ac:dyDescent="0.45">
      <c r="B46" s="45">
        <v>5</v>
      </c>
      <c r="C46" s="45">
        <v>7</v>
      </c>
      <c r="D46" s="45" t="s">
        <v>213</v>
      </c>
      <c r="E46" s="45" t="s">
        <v>216</v>
      </c>
      <c r="F46" s="45" t="s">
        <v>179</v>
      </c>
      <c r="G46" s="45">
        <v>15</v>
      </c>
      <c r="H46" s="47">
        <v>3300</v>
      </c>
      <c r="I46" s="47" t="s">
        <v>222</v>
      </c>
      <c r="J46" s="47">
        <v>4400</v>
      </c>
      <c r="K46" s="47">
        <f>H46+J46</f>
        <v>7700</v>
      </c>
    </row>
    <row r="47" spans="2:11" x14ac:dyDescent="0.45">
      <c r="B47" s="45">
        <v>5</v>
      </c>
      <c r="C47" s="45">
        <v>10</v>
      </c>
      <c r="D47" s="45" t="s">
        <v>220</v>
      </c>
      <c r="E47" s="45" t="s">
        <v>221</v>
      </c>
      <c r="F47" s="45" t="s">
        <v>179</v>
      </c>
      <c r="G47" s="45">
        <v>40</v>
      </c>
      <c r="H47" s="47">
        <v>11000</v>
      </c>
      <c r="I47" s="47" t="s">
        <v>222</v>
      </c>
      <c r="J47" s="47"/>
      <c r="K47" s="47">
        <f>H47+J47</f>
        <v>11000</v>
      </c>
    </row>
    <row r="48" spans="2:11" x14ac:dyDescent="0.45">
      <c r="B48" s="45">
        <v>5</v>
      </c>
      <c r="C48" s="45">
        <v>10</v>
      </c>
      <c r="D48" s="45" t="s">
        <v>220</v>
      </c>
      <c r="E48" s="45" t="s">
        <v>230</v>
      </c>
      <c r="F48" s="45" t="s">
        <v>179</v>
      </c>
      <c r="G48" s="45">
        <v>100</v>
      </c>
      <c r="H48" s="47">
        <v>8800</v>
      </c>
      <c r="I48" s="47" t="s">
        <v>222</v>
      </c>
      <c r="J48" s="47"/>
      <c r="K48" s="47">
        <f>H48+J48</f>
        <v>8800</v>
      </c>
    </row>
    <row r="49" spans="2:11" x14ac:dyDescent="0.45">
      <c r="B49" s="45">
        <v>5</v>
      </c>
      <c r="C49" s="45">
        <v>10</v>
      </c>
      <c r="D49" s="45" t="s">
        <v>220</v>
      </c>
      <c r="E49" s="45" t="s">
        <v>224</v>
      </c>
      <c r="F49" s="45" t="s">
        <v>179</v>
      </c>
      <c r="G49" s="45">
        <v>60</v>
      </c>
      <c r="H49" s="47">
        <v>17600</v>
      </c>
      <c r="I49" s="47" t="s">
        <v>215</v>
      </c>
      <c r="J49" s="47">
        <v>6600</v>
      </c>
      <c r="K49" s="47">
        <f>H49+J49</f>
        <v>24200</v>
      </c>
    </row>
    <row r="50" spans="2:11" x14ac:dyDescent="0.45">
      <c r="B50" s="45">
        <v>5</v>
      </c>
      <c r="C50" s="45">
        <v>11</v>
      </c>
      <c r="D50" s="45" t="s">
        <v>150</v>
      </c>
      <c r="E50" s="45" t="s">
        <v>221</v>
      </c>
      <c r="F50" s="45" t="s">
        <v>179</v>
      </c>
      <c r="G50" s="45">
        <v>80</v>
      </c>
      <c r="H50" s="47">
        <v>11000</v>
      </c>
      <c r="I50" s="47" t="s">
        <v>222</v>
      </c>
      <c r="J50" s="47"/>
      <c r="K50" s="47">
        <f>H50+J50</f>
        <v>11000</v>
      </c>
    </row>
    <row r="51" spans="2:11" x14ac:dyDescent="0.45">
      <c r="B51" s="45">
        <v>5</v>
      </c>
      <c r="C51" s="45">
        <v>11</v>
      </c>
      <c r="D51" s="45" t="s">
        <v>150</v>
      </c>
      <c r="E51" s="45" t="s">
        <v>227</v>
      </c>
      <c r="F51" s="45" t="s">
        <v>179</v>
      </c>
      <c r="G51" s="45">
        <v>22</v>
      </c>
      <c r="H51" s="47">
        <v>8800</v>
      </c>
      <c r="I51" s="47" t="s">
        <v>215</v>
      </c>
      <c r="J51" s="47"/>
      <c r="K51" s="47">
        <f>H51+J51</f>
        <v>8800</v>
      </c>
    </row>
    <row r="52" spans="2:11" x14ac:dyDescent="0.45">
      <c r="B52" s="45">
        <v>5</v>
      </c>
      <c r="C52" s="45">
        <v>11</v>
      </c>
      <c r="D52" s="45" t="s">
        <v>150</v>
      </c>
      <c r="E52" s="45" t="s">
        <v>227</v>
      </c>
      <c r="F52" s="45" t="s">
        <v>179</v>
      </c>
      <c r="G52" s="45">
        <v>40</v>
      </c>
      <c r="H52" s="47">
        <v>8800</v>
      </c>
      <c r="I52" s="47" t="s">
        <v>215</v>
      </c>
      <c r="J52" s="47"/>
      <c r="K52" s="47">
        <f>H52+J52</f>
        <v>8800</v>
      </c>
    </row>
    <row r="53" spans="2:11" x14ac:dyDescent="0.45">
      <c r="B53" s="45">
        <v>5</v>
      </c>
      <c r="C53" s="45">
        <v>11</v>
      </c>
      <c r="D53" s="45" t="s">
        <v>150</v>
      </c>
      <c r="E53" s="45" t="s">
        <v>224</v>
      </c>
      <c r="F53" s="45" t="s">
        <v>179</v>
      </c>
      <c r="G53" s="45">
        <v>50</v>
      </c>
      <c r="H53" s="47">
        <v>17600</v>
      </c>
      <c r="I53" s="47" t="s">
        <v>215</v>
      </c>
      <c r="J53" s="47">
        <v>6600</v>
      </c>
      <c r="K53" s="47">
        <f>H53+J53</f>
        <v>24200</v>
      </c>
    </row>
    <row r="54" spans="2:11" x14ac:dyDescent="0.45">
      <c r="B54" s="45">
        <v>5</v>
      </c>
      <c r="C54" s="45">
        <v>14</v>
      </c>
      <c r="D54" s="45" t="s">
        <v>213</v>
      </c>
      <c r="E54" s="45" t="s">
        <v>216</v>
      </c>
      <c r="F54" s="45" t="s">
        <v>179</v>
      </c>
      <c r="G54" s="45">
        <v>15</v>
      </c>
      <c r="H54" s="47">
        <v>3300</v>
      </c>
      <c r="I54" s="47" t="s">
        <v>222</v>
      </c>
      <c r="J54" s="47">
        <v>4400</v>
      </c>
      <c r="K54" s="47">
        <f>H54+J54</f>
        <v>7700</v>
      </c>
    </row>
    <row r="55" spans="2:11" x14ac:dyDescent="0.45">
      <c r="B55" s="45">
        <v>5</v>
      </c>
      <c r="C55" s="45">
        <v>17</v>
      </c>
      <c r="D55" s="45" t="s">
        <v>220</v>
      </c>
      <c r="E55" s="45" t="s">
        <v>223</v>
      </c>
      <c r="F55" s="45" t="s">
        <v>179</v>
      </c>
      <c r="G55" s="45">
        <v>20</v>
      </c>
      <c r="H55" s="47">
        <v>22000</v>
      </c>
      <c r="I55" s="47" t="s">
        <v>215</v>
      </c>
      <c r="J55" s="47"/>
      <c r="K55" s="47">
        <f>H55+J55</f>
        <v>22000</v>
      </c>
    </row>
    <row r="56" spans="2:11" x14ac:dyDescent="0.45">
      <c r="B56" s="45">
        <v>5</v>
      </c>
      <c r="C56" s="45">
        <v>17</v>
      </c>
      <c r="D56" s="45" t="s">
        <v>220</v>
      </c>
      <c r="E56" s="45" t="s">
        <v>221</v>
      </c>
      <c r="F56" s="45" t="s">
        <v>179</v>
      </c>
      <c r="G56" s="45">
        <v>20</v>
      </c>
      <c r="H56" s="47">
        <v>6600</v>
      </c>
      <c r="I56" s="47" t="s">
        <v>222</v>
      </c>
      <c r="J56" s="47"/>
      <c r="K56" s="47">
        <f>H56+J56</f>
        <v>6600</v>
      </c>
    </row>
    <row r="57" spans="2:11" x14ac:dyDescent="0.45">
      <c r="B57" s="45">
        <v>5</v>
      </c>
      <c r="C57" s="45">
        <v>17</v>
      </c>
      <c r="D57" s="45" t="s">
        <v>220</v>
      </c>
      <c r="E57" s="45" t="s">
        <v>223</v>
      </c>
      <c r="F57" s="45" t="s">
        <v>179</v>
      </c>
      <c r="G57" s="45">
        <v>40</v>
      </c>
      <c r="H57" s="47">
        <v>13200</v>
      </c>
      <c r="I57" s="47" t="s">
        <v>215</v>
      </c>
      <c r="J57" s="47">
        <v>3300</v>
      </c>
      <c r="K57" s="47">
        <f>H57+J57</f>
        <v>16500</v>
      </c>
    </row>
    <row r="58" spans="2:11" x14ac:dyDescent="0.45">
      <c r="B58" s="45">
        <v>5</v>
      </c>
      <c r="C58" s="45">
        <v>17</v>
      </c>
      <c r="D58" s="45" t="s">
        <v>220</v>
      </c>
      <c r="E58" s="45" t="s">
        <v>223</v>
      </c>
      <c r="F58" s="45" t="s">
        <v>179</v>
      </c>
      <c r="G58" s="45">
        <v>30</v>
      </c>
      <c r="H58" s="47">
        <v>8800</v>
      </c>
      <c r="I58" s="47" t="s">
        <v>215</v>
      </c>
      <c r="J58" s="47">
        <v>6600</v>
      </c>
      <c r="K58" s="47">
        <f>H58+J58</f>
        <v>15400</v>
      </c>
    </row>
    <row r="59" spans="2:11" x14ac:dyDescent="0.45">
      <c r="B59" s="45">
        <v>5</v>
      </c>
      <c r="C59" s="45">
        <v>18</v>
      </c>
      <c r="D59" s="45" t="s">
        <v>150</v>
      </c>
      <c r="E59" s="45" t="s">
        <v>221</v>
      </c>
      <c r="F59" s="45" t="s">
        <v>179</v>
      </c>
      <c r="G59" s="45">
        <v>50</v>
      </c>
      <c r="H59" s="47">
        <v>0</v>
      </c>
      <c r="I59" s="47" t="s">
        <v>222</v>
      </c>
      <c r="J59" s="47"/>
      <c r="K59" s="47">
        <f>H59+J59</f>
        <v>0</v>
      </c>
    </row>
    <row r="60" spans="2:11" x14ac:dyDescent="0.45">
      <c r="B60" s="45">
        <v>5</v>
      </c>
      <c r="C60" s="45">
        <v>18</v>
      </c>
      <c r="D60" s="45" t="s">
        <v>150</v>
      </c>
      <c r="E60" s="45" t="s">
        <v>223</v>
      </c>
      <c r="F60" s="45" t="s">
        <v>179</v>
      </c>
      <c r="G60" s="45">
        <v>28</v>
      </c>
      <c r="H60" s="47">
        <v>8800</v>
      </c>
      <c r="I60" s="47" t="s">
        <v>215</v>
      </c>
      <c r="J60" s="47">
        <v>3300</v>
      </c>
      <c r="K60" s="47">
        <f>H60+J60</f>
        <v>12100</v>
      </c>
    </row>
    <row r="61" spans="2:11" x14ac:dyDescent="0.45">
      <c r="B61" s="45">
        <v>5</v>
      </c>
      <c r="C61" s="45">
        <v>21</v>
      </c>
      <c r="D61" s="45" t="s">
        <v>213</v>
      </c>
      <c r="E61" s="45" t="s">
        <v>221</v>
      </c>
      <c r="F61" s="45" t="s">
        <v>179</v>
      </c>
      <c r="G61" s="45">
        <v>20</v>
      </c>
      <c r="H61" s="47">
        <v>3300</v>
      </c>
      <c r="I61" s="47" t="s">
        <v>222</v>
      </c>
      <c r="J61" s="47">
        <v>4400</v>
      </c>
      <c r="K61" s="47">
        <f>H61+J61</f>
        <v>7700</v>
      </c>
    </row>
    <row r="62" spans="2:11" x14ac:dyDescent="0.45">
      <c r="B62" s="45">
        <v>5</v>
      </c>
      <c r="C62" s="45">
        <v>24</v>
      </c>
      <c r="D62" s="45" t="s">
        <v>220</v>
      </c>
      <c r="E62" s="45" t="s">
        <v>221</v>
      </c>
      <c r="F62" s="45" t="s">
        <v>179</v>
      </c>
      <c r="G62" s="45">
        <v>40</v>
      </c>
      <c r="H62" s="47">
        <v>11000</v>
      </c>
      <c r="I62" s="47" t="s">
        <v>222</v>
      </c>
      <c r="J62" s="47"/>
      <c r="K62" s="47">
        <f>H62+J62</f>
        <v>11000</v>
      </c>
    </row>
    <row r="63" spans="2:11" x14ac:dyDescent="0.45">
      <c r="B63" s="45">
        <v>5</v>
      </c>
      <c r="C63" s="45">
        <v>24</v>
      </c>
      <c r="D63" s="45" t="s">
        <v>220</v>
      </c>
      <c r="E63" s="45" t="s">
        <v>216</v>
      </c>
      <c r="F63" s="45" t="s">
        <v>179</v>
      </c>
      <c r="G63" s="45">
        <v>140</v>
      </c>
      <c r="H63" s="47">
        <v>22000</v>
      </c>
      <c r="I63" s="47" t="s">
        <v>215</v>
      </c>
      <c r="J63" s="47"/>
      <c r="K63" s="47">
        <f>H63+J63</f>
        <v>22000</v>
      </c>
    </row>
    <row r="64" spans="2:11" x14ac:dyDescent="0.45">
      <c r="B64" s="45">
        <v>5</v>
      </c>
      <c r="C64" s="45">
        <v>24</v>
      </c>
      <c r="D64" s="45" t="s">
        <v>220</v>
      </c>
      <c r="E64" s="45" t="s">
        <v>226</v>
      </c>
      <c r="F64" s="45" t="s">
        <v>179</v>
      </c>
      <c r="G64" s="45">
        <v>8</v>
      </c>
      <c r="H64" s="47">
        <v>4400</v>
      </c>
      <c r="I64" s="47" t="s">
        <v>222</v>
      </c>
      <c r="J64" s="47">
        <v>4400</v>
      </c>
      <c r="K64" s="47">
        <f>H64+J64</f>
        <v>8800</v>
      </c>
    </row>
    <row r="65" spans="2:11" x14ac:dyDescent="0.45">
      <c r="B65" s="45">
        <v>5</v>
      </c>
      <c r="C65" s="45">
        <v>25</v>
      </c>
      <c r="D65" s="45" t="s">
        <v>150</v>
      </c>
      <c r="E65" s="45" t="s">
        <v>221</v>
      </c>
      <c r="F65" s="45" t="s">
        <v>179</v>
      </c>
      <c r="G65" s="45">
        <v>20</v>
      </c>
      <c r="H65" s="47">
        <v>11000</v>
      </c>
      <c r="I65" s="47" t="s">
        <v>222</v>
      </c>
      <c r="J65" s="47"/>
      <c r="K65" s="47">
        <f>H65+J65</f>
        <v>11000</v>
      </c>
    </row>
    <row r="66" spans="2:11" x14ac:dyDescent="0.45">
      <c r="B66" s="45">
        <v>5</v>
      </c>
      <c r="C66" s="45">
        <v>25</v>
      </c>
      <c r="D66" s="45" t="s">
        <v>150</v>
      </c>
      <c r="E66" s="45" t="s">
        <v>230</v>
      </c>
      <c r="F66" s="45" t="s">
        <v>179</v>
      </c>
      <c r="G66" s="45">
        <v>100</v>
      </c>
      <c r="H66" s="47">
        <v>8800</v>
      </c>
      <c r="I66" s="47" t="s">
        <v>222</v>
      </c>
      <c r="J66" s="47"/>
      <c r="K66" s="47">
        <f>H66+J66</f>
        <v>8800</v>
      </c>
    </row>
    <row r="67" spans="2:11" x14ac:dyDescent="0.45">
      <c r="B67" s="45">
        <v>5</v>
      </c>
      <c r="C67" s="45">
        <v>25</v>
      </c>
      <c r="D67" s="45" t="s">
        <v>150</v>
      </c>
      <c r="E67" s="45" t="s">
        <v>227</v>
      </c>
      <c r="F67" s="45" t="s">
        <v>179</v>
      </c>
      <c r="G67" s="45">
        <v>40</v>
      </c>
      <c r="H67" s="47">
        <v>8800</v>
      </c>
      <c r="I67" s="47" t="s">
        <v>215</v>
      </c>
      <c r="J67" s="47">
        <v>3300</v>
      </c>
      <c r="K67" s="47">
        <f>H67+J67</f>
        <v>12100</v>
      </c>
    </row>
    <row r="68" spans="2:11" x14ac:dyDescent="0.45">
      <c r="B68" s="45">
        <v>5</v>
      </c>
      <c r="C68" s="45">
        <v>25</v>
      </c>
      <c r="D68" s="45" t="s">
        <v>150</v>
      </c>
      <c r="E68" s="45" t="s">
        <v>231</v>
      </c>
      <c r="F68" s="45" t="s">
        <v>179</v>
      </c>
      <c r="G68" s="45">
        <v>30</v>
      </c>
      <c r="H68" s="47">
        <v>8800</v>
      </c>
      <c r="I68" s="47" t="s">
        <v>215</v>
      </c>
      <c r="J68" s="47">
        <v>6600</v>
      </c>
      <c r="K68" s="47">
        <f>H68+J68</f>
        <v>15400</v>
      </c>
    </row>
    <row r="69" spans="2:11" x14ac:dyDescent="0.45">
      <c r="B69" s="45">
        <v>5</v>
      </c>
      <c r="C69" s="45">
        <v>28</v>
      </c>
      <c r="D69" s="45" t="s">
        <v>213</v>
      </c>
      <c r="E69" s="45" t="s">
        <v>221</v>
      </c>
      <c r="F69" s="45" t="s">
        <v>179</v>
      </c>
      <c r="G69" s="45">
        <v>12</v>
      </c>
      <c r="H69" s="47">
        <v>3300</v>
      </c>
      <c r="I69" s="47" t="s">
        <v>222</v>
      </c>
      <c r="J69" s="47">
        <v>4400</v>
      </c>
      <c r="K69" s="47">
        <f>H69+J69</f>
        <v>7700</v>
      </c>
    </row>
    <row r="70" spans="2:11" x14ac:dyDescent="0.45">
      <c r="B70" s="45">
        <v>5</v>
      </c>
      <c r="C70" s="45">
        <v>31</v>
      </c>
      <c r="D70" s="45" t="s">
        <v>220</v>
      </c>
      <c r="E70" s="45" t="s">
        <v>223</v>
      </c>
      <c r="F70" s="45" t="s">
        <v>179</v>
      </c>
      <c r="G70" s="45">
        <v>40</v>
      </c>
      <c r="H70" s="47">
        <v>0</v>
      </c>
      <c r="I70" s="47" t="s">
        <v>222</v>
      </c>
      <c r="J70" s="47"/>
      <c r="K70" s="47">
        <f>H70+J70</f>
        <v>0</v>
      </c>
    </row>
    <row r="71" spans="2:11" x14ac:dyDescent="0.45">
      <c r="B71" s="45">
        <v>5</v>
      </c>
      <c r="C71" s="45">
        <v>31</v>
      </c>
      <c r="D71" s="45" t="s">
        <v>220</v>
      </c>
      <c r="E71" s="45" t="s">
        <v>223</v>
      </c>
      <c r="F71" s="45" t="s">
        <v>179</v>
      </c>
      <c r="G71" s="45">
        <v>45</v>
      </c>
      <c r="H71" s="47">
        <v>13200</v>
      </c>
      <c r="I71" s="47" t="s">
        <v>215</v>
      </c>
      <c r="J71" s="47">
        <v>6600</v>
      </c>
      <c r="K71" s="47">
        <f>H71+J71</f>
        <v>19800</v>
      </c>
    </row>
    <row r="72" spans="2:11" x14ac:dyDescent="0.45">
      <c r="B72" s="45">
        <v>6</v>
      </c>
      <c r="C72" s="45">
        <v>1</v>
      </c>
      <c r="D72" s="45" t="s">
        <v>150</v>
      </c>
      <c r="E72" s="45" t="s">
        <v>221</v>
      </c>
      <c r="F72" s="45" t="s">
        <v>179</v>
      </c>
      <c r="G72" s="45">
        <v>60</v>
      </c>
      <c r="H72" s="47">
        <v>8800</v>
      </c>
      <c r="I72" s="47" t="s">
        <v>222</v>
      </c>
      <c r="J72" s="47"/>
      <c r="K72" s="47">
        <f>H72+J72</f>
        <v>8800</v>
      </c>
    </row>
    <row r="73" spans="2:11" x14ac:dyDescent="0.45">
      <c r="B73" s="45">
        <v>6</v>
      </c>
      <c r="C73" s="45">
        <v>1</v>
      </c>
      <c r="D73" s="45" t="s">
        <v>150</v>
      </c>
      <c r="E73" s="45" t="s">
        <v>221</v>
      </c>
      <c r="F73" s="45" t="s">
        <v>179</v>
      </c>
      <c r="G73" s="45">
        <v>50</v>
      </c>
      <c r="H73" s="47">
        <v>11000</v>
      </c>
      <c r="I73" s="47" t="s">
        <v>222</v>
      </c>
      <c r="J73" s="47"/>
      <c r="K73" s="47">
        <f>H73+J73</f>
        <v>11000</v>
      </c>
    </row>
    <row r="74" spans="2:11" x14ac:dyDescent="0.45">
      <c r="B74" s="45">
        <v>6</v>
      </c>
      <c r="C74" s="45">
        <v>1</v>
      </c>
      <c r="D74" s="45" t="s">
        <v>150</v>
      </c>
      <c r="E74" s="45" t="s">
        <v>227</v>
      </c>
      <c r="F74" s="45" t="s">
        <v>179</v>
      </c>
      <c r="G74" s="45">
        <v>40</v>
      </c>
      <c r="H74" s="47">
        <v>8800</v>
      </c>
      <c r="I74" s="47" t="s">
        <v>215</v>
      </c>
      <c r="J74" s="47">
        <v>3300</v>
      </c>
      <c r="K74" s="47">
        <f>H74+J74</f>
        <v>12100</v>
      </c>
    </row>
    <row r="75" spans="2:11" x14ac:dyDescent="0.45">
      <c r="B75" s="45">
        <v>6</v>
      </c>
      <c r="C75" s="45">
        <v>1</v>
      </c>
      <c r="D75" s="45" t="s">
        <v>150</v>
      </c>
      <c r="E75" s="45" t="s">
        <v>223</v>
      </c>
      <c r="F75" s="45" t="s">
        <v>179</v>
      </c>
      <c r="G75" s="45">
        <v>30</v>
      </c>
      <c r="H75" s="47">
        <v>8800</v>
      </c>
      <c r="I75" s="47" t="s">
        <v>215</v>
      </c>
      <c r="J75" s="47">
        <v>6600</v>
      </c>
      <c r="K75" s="47">
        <f>H75+J75</f>
        <v>15400</v>
      </c>
    </row>
    <row r="76" spans="2:11" x14ac:dyDescent="0.45">
      <c r="B76" s="45">
        <v>6</v>
      </c>
      <c r="C76" s="45">
        <v>4</v>
      </c>
      <c r="D76" s="45" t="s">
        <v>213</v>
      </c>
      <c r="E76" s="45" t="s">
        <v>221</v>
      </c>
      <c r="F76" s="45" t="s">
        <v>179</v>
      </c>
      <c r="G76" s="45">
        <v>16</v>
      </c>
      <c r="H76" s="47">
        <v>3300</v>
      </c>
      <c r="I76" s="47" t="s">
        <v>222</v>
      </c>
      <c r="J76" s="47">
        <v>4400</v>
      </c>
      <c r="K76" s="47">
        <f>H76+J76</f>
        <v>7700</v>
      </c>
    </row>
    <row r="77" spans="2:11" x14ac:dyDescent="0.45">
      <c r="B77" s="45">
        <v>6</v>
      </c>
      <c r="C77" s="45">
        <v>7</v>
      </c>
      <c r="D77" s="45" t="s">
        <v>220</v>
      </c>
      <c r="E77" s="45" t="s">
        <v>221</v>
      </c>
      <c r="F77" s="45" t="s">
        <v>179</v>
      </c>
      <c r="G77" s="45">
        <v>80</v>
      </c>
      <c r="H77" s="47">
        <v>8800</v>
      </c>
      <c r="I77" s="47" t="s">
        <v>222</v>
      </c>
      <c r="J77" s="47"/>
      <c r="K77" s="47">
        <f>H77+J77</f>
        <v>8800</v>
      </c>
    </row>
    <row r="78" spans="2:11" x14ac:dyDescent="0.45">
      <c r="B78" s="45">
        <v>6</v>
      </c>
      <c r="C78" s="45">
        <v>7</v>
      </c>
      <c r="D78" s="45" t="s">
        <v>220</v>
      </c>
      <c r="E78" s="45" t="s">
        <v>221</v>
      </c>
      <c r="F78" s="45" t="s">
        <v>179</v>
      </c>
      <c r="G78" s="45">
        <v>60</v>
      </c>
      <c r="H78" s="47">
        <v>11000</v>
      </c>
      <c r="I78" s="47" t="s">
        <v>222</v>
      </c>
      <c r="J78" s="47"/>
      <c r="K78" s="47">
        <f>H78+J78</f>
        <v>11000</v>
      </c>
    </row>
    <row r="79" spans="2:11" x14ac:dyDescent="0.45">
      <c r="B79" s="45">
        <v>6</v>
      </c>
      <c r="C79" s="45">
        <v>7</v>
      </c>
      <c r="D79" s="45" t="s">
        <v>220</v>
      </c>
      <c r="E79" s="45" t="s">
        <v>224</v>
      </c>
      <c r="F79" s="45" t="s">
        <v>179</v>
      </c>
      <c r="G79" s="45">
        <v>50</v>
      </c>
      <c r="H79" s="47">
        <v>13200</v>
      </c>
      <c r="I79" s="47" t="s">
        <v>215</v>
      </c>
      <c r="J79" s="47">
        <v>6600</v>
      </c>
      <c r="K79" s="47">
        <f>H79+J79</f>
        <v>19800</v>
      </c>
    </row>
    <row r="80" spans="2:11" x14ac:dyDescent="0.45">
      <c r="B80" s="45">
        <v>6</v>
      </c>
      <c r="C80" s="45">
        <v>8</v>
      </c>
      <c r="D80" s="45" t="s">
        <v>150</v>
      </c>
      <c r="E80" s="45" t="s">
        <v>221</v>
      </c>
      <c r="F80" s="45" t="s">
        <v>179</v>
      </c>
      <c r="G80" s="45">
        <v>80</v>
      </c>
      <c r="H80" s="47">
        <v>8800</v>
      </c>
      <c r="I80" s="47" t="s">
        <v>222</v>
      </c>
      <c r="J80" s="47"/>
      <c r="K80" s="47">
        <f>H80+J80</f>
        <v>8800</v>
      </c>
    </row>
    <row r="81" spans="2:11" x14ac:dyDescent="0.45">
      <c r="B81" s="45">
        <v>6</v>
      </c>
      <c r="C81" s="45">
        <v>8</v>
      </c>
      <c r="D81" s="45" t="s">
        <v>150</v>
      </c>
      <c r="E81" s="45" t="s">
        <v>223</v>
      </c>
      <c r="F81" s="45" t="s">
        <v>179</v>
      </c>
      <c r="G81" s="45">
        <v>60</v>
      </c>
      <c r="H81" s="47">
        <v>22000</v>
      </c>
      <c r="I81" s="47" t="s">
        <v>215</v>
      </c>
      <c r="J81" s="47"/>
      <c r="K81" s="47">
        <f>H81+J81</f>
        <v>22000</v>
      </c>
    </row>
    <row r="82" spans="2:11" x14ac:dyDescent="0.45">
      <c r="B82" s="45">
        <v>6</v>
      </c>
      <c r="C82" s="45">
        <v>8</v>
      </c>
      <c r="D82" s="45" t="s">
        <v>150</v>
      </c>
      <c r="E82" s="45" t="s">
        <v>216</v>
      </c>
      <c r="F82" s="45" t="s">
        <v>179</v>
      </c>
      <c r="G82" s="45">
        <v>30</v>
      </c>
      <c r="H82" s="47">
        <v>8800</v>
      </c>
      <c r="I82" s="47" t="s">
        <v>215</v>
      </c>
      <c r="J82" s="47">
        <v>6600</v>
      </c>
      <c r="K82" s="47">
        <f>H82+J82</f>
        <v>15400</v>
      </c>
    </row>
    <row r="83" spans="2:11" x14ac:dyDescent="0.45">
      <c r="B83" s="45">
        <v>6</v>
      </c>
      <c r="C83" s="45">
        <v>8</v>
      </c>
      <c r="D83" s="45" t="s">
        <v>150</v>
      </c>
      <c r="E83" s="45" t="s">
        <v>224</v>
      </c>
      <c r="F83" s="45" t="s">
        <v>179</v>
      </c>
      <c r="G83" s="45">
        <v>22</v>
      </c>
      <c r="H83" s="47">
        <v>8800</v>
      </c>
      <c r="I83" s="47" t="s">
        <v>215</v>
      </c>
      <c r="J83" s="47">
        <v>6600</v>
      </c>
      <c r="K83" s="47">
        <f>H83+J83</f>
        <v>15400</v>
      </c>
    </row>
    <row r="84" spans="2:11" x14ac:dyDescent="0.45">
      <c r="B84" s="45">
        <v>6</v>
      </c>
      <c r="C84" s="45">
        <v>11</v>
      </c>
      <c r="D84" s="45" t="s">
        <v>213</v>
      </c>
      <c r="E84" s="45" t="s">
        <v>221</v>
      </c>
      <c r="F84" s="45" t="s">
        <v>179</v>
      </c>
      <c r="G84" s="45">
        <v>30</v>
      </c>
      <c r="H84" s="47">
        <v>3300</v>
      </c>
      <c r="I84" s="47" t="s">
        <v>222</v>
      </c>
      <c r="J84" s="47">
        <v>4400</v>
      </c>
      <c r="K84" s="47">
        <f>H84+J84</f>
        <v>7700</v>
      </c>
    </row>
    <row r="85" spans="2:11" x14ac:dyDescent="0.45">
      <c r="B85" s="45">
        <v>6</v>
      </c>
      <c r="C85" s="45">
        <v>12</v>
      </c>
      <c r="D85" s="45" t="s">
        <v>218</v>
      </c>
      <c r="E85" s="45" t="s">
        <v>230</v>
      </c>
      <c r="F85" s="45" t="s">
        <v>179</v>
      </c>
      <c r="G85" s="45">
        <v>15</v>
      </c>
      <c r="H85" s="47">
        <v>6600</v>
      </c>
      <c r="I85" s="47" t="s">
        <v>215</v>
      </c>
      <c r="J85" s="47">
        <v>6600</v>
      </c>
      <c r="K85" s="47">
        <f>H85+J85</f>
        <v>13200</v>
      </c>
    </row>
    <row r="86" spans="2:11" x14ac:dyDescent="0.45">
      <c r="B86" s="45">
        <v>6</v>
      </c>
      <c r="C86" s="45">
        <v>14</v>
      </c>
      <c r="D86" s="45" t="s">
        <v>220</v>
      </c>
      <c r="E86" s="45" t="s">
        <v>221</v>
      </c>
      <c r="F86" s="45" t="s">
        <v>179</v>
      </c>
      <c r="G86" s="45">
        <v>90</v>
      </c>
      <c r="H86" s="47">
        <v>19800</v>
      </c>
      <c r="I86" s="47" t="s">
        <v>222</v>
      </c>
      <c r="J86" s="47"/>
      <c r="K86" s="47">
        <f>H86+J86</f>
        <v>19800</v>
      </c>
    </row>
    <row r="87" spans="2:11" x14ac:dyDescent="0.45">
      <c r="B87" s="45">
        <v>6</v>
      </c>
      <c r="C87" s="45">
        <v>15</v>
      </c>
      <c r="D87" s="45" t="s">
        <v>150</v>
      </c>
      <c r="E87" s="45" t="s">
        <v>221</v>
      </c>
      <c r="F87" s="45" t="s">
        <v>179</v>
      </c>
      <c r="G87" s="45">
        <v>80</v>
      </c>
      <c r="H87" s="47">
        <v>0</v>
      </c>
      <c r="I87" s="47" t="s">
        <v>217</v>
      </c>
      <c r="J87" s="47"/>
      <c r="K87" s="47">
        <f>H87+J87</f>
        <v>0</v>
      </c>
    </row>
    <row r="88" spans="2:11" x14ac:dyDescent="0.45">
      <c r="B88" s="45">
        <v>6</v>
      </c>
      <c r="C88" s="45">
        <v>15</v>
      </c>
      <c r="D88" s="45" t="s">
        <v>150</v>
      </c>
      <c r="E88" s="45" t="s">
        <v>227</v>
      </c>
      <c r="F88" s="45" t="s">
        <v>179</v>
      </c>
      <c r="G88" s="45">
        <v>30</v>
      </c>
      <c r="H88" s="47">
        <v>8800</v>
      </c>
      <c r="I88" s="47" t="s">
        <v>215</v>
      </c>
      <c r="J88" s="47">
        <v>6600</v>
      </c>
      <c r="K88" s="47">
        <f>H88+J88</f>
        <v>15400</v>
      </c>
    </row>
    <row r="89" spans="2:11" x14ac:dyDescent="0.45">
      <c r="B89" s="45">
        <v>6</v>
      </c>
      <c r="C89" s="45">
        <v>15</v>
      </c>
      <c r="D89" s="45" t="s">
        <v>150</v>
      </c>
      <c r="E89" s="45" t="s">
        <v>231</v>
      </c>
      <c r="F89" s="45" t="s">
        <v>179</v>
      </c>
      <c r="G89" s="45">
        <v>30</v>
      </c>
      <c r="H89" s="47">
        <v>8800</v>
      </c>
      <c r="I89" s="47" t="s">
        <v>215</v>
      </c>
      <c r="J89" s="47">
        <v>6600</v>
      </c>
      <c r="K89" s="47">
        <f>H89+J89</f>
        <v>15400</v>
      </c>
    </row>
    <row r="90" spans="2:11" x14ac:dyDescent="0.45">
      <c r="B90" s="45">
        <v>6</v>
      </c>
      <c r="C90" s="45">
        <v>18</v>
      </c>
      <c r="D90" s="45" t="s">
        <v>213</v>
      </c>
      <c r="E90" s="45" t="s">
        <v>221</v>
      </c>
      <c r="F90" s="45" t="s">
        <v>179</v>
      </c>
      <c r="G90" s="45">
        <v>15</v>
      </c>
      <c r="H90" s="47">
        <v>3300</v>
      </c>
      <c r="I90" s="47" t="s">
        <v>222</v>
      </c>
      <c r="J90" s="47">
        <v>4400</v>
      </c>
      <c r="K90" s="47">
        <f>H90+J90</f>
        <v>7700</v>
      </c>
    </row>
    <row r="91" spans="2:11" x14ac:dyDescent="0.45">
      <c r="B91" s="45">
        <v>6</v>
      </c>
      <c r="C91" s="45">
        <v>21</v>
      </c>
      <c r="D91" s="45" t="s">
        <v>220</v>
      </c>
      <c r="E91" s="45" t="s">
        <v>221</v>
      </c>
      <c r="F91" s="45" t="s">
        <v>179</v>
      </c>
      <c r="G91" s="45">
        <v>40</v>
      </c>
      <c r="H91" s="47">
        <v>0</v>
      </c>
      <c r="I91" s="47" t="s">
        <v>222</v>
      </c>
      <c r="J91" s="47"/>
      <c r="K91" s="47">
        <f>H91+J91</f>
        <v>0</v>
      </c>
    </row>
    <row r="92" spans="2:11" x14ac:dyDescent="0.45">
      <c r="B92" s="45">
        <v>6</v>
      </c>
      <c r="C92" s="45">
        <v>21</v>
      </c>
      <c r="D92" s="45" t="s">
        <v>220</v>
      </c>
      <c r="E92" s="45" t="s">
        <v>221</v>
      </c>
      <c r="F92" s="45" t="s">
        <v>179</v>
      </c>
      <c r="G92" s="45">
        <v>80</v>
      </c>
      <c r="H92" s="47">
        <v>11000</v>
      </c>
      <c r="I92" s="47" t="s">
        <v>222</v>
      </c>
      <c r="J92" s="47"/>
      <c r="K92" s="47">
        <f>H92+J92</f>
        <v>11000</v>
      </c>
    </row>
    <row r="93" spans="2:11" x14ac:dyDescent="0.45">
      <c r="B93" s="45">
        <v>6</v>
      </c>
      <c r="C93" s="45">
        <v>21</v>
      </c>
      <c r="D93" s="45" t="s">
        <v>220</v>
      </c>
      <c r="E93" s="45" t="s">
        <v>223</v>
      </c>
      <c r="F93" s="45" t="s">
        <v>179</v>
      </c>
      <c r="G93" s="45">
        <v>25</v>
      </c>
      <c r="H93" s="47">
        <v>8800</v>
      </c>
      <c r="I93" s="47" t="s">
        <v>215</v>
      </c>
      <c r="J93" s="47">
        <v>3300</v>
      </c>
      <c r="K93" s="47">
        <f>H93+J93</f>
        <v>12100</v>
      </c>
    </row>
    <row r="94" spans="2:11" x14ac:dyDescent="0.45">
      <c r="B94" s="45">
        <v>6</v>
      </c>
      <c r="C94" s="45">
        <v>22</v>
      </c>
      <c r="D94" s="45" t="s">
        <v>150</v>
      </c>
      <c r="E94" s="45" t="s">
        <v>221</v>
      </c>
      <c r="F94" s="45" t="s">
        <v>179</v>
      </c>
      <c r="G94" s="45">
        <v>80</v>
      </c>
      <c r="H94" s="47">
        <v>11000</v>
      </c>
      <c r="I94" s="47" t="s">
        <v>215</v>
      </c>
      <c r="J94" s="47"/>
      <c r="K94" s="47">
        <f>H94+J94</f>
        <v>11000</v>
      </c>
    </row>
    <row r="95" spans="2:11" x14ac:dyDescent="0.45">
      <c r="B95" s="45">
        <v>6</v>
      </c>
      <c r="C95" s="45">
        <v>22</v>
      </c>
      <c r="D95" s="45" t="s">
        <v>150</v>
      </c>
      <c r="E95" s="45" t="s">
        <v>216</v>
      </c>
      <c r="F95" s="45" t="s">
        <v>179</v>
      </c>
      <c r="G95" s="45">
        <v>30</v>
      </c>
      <c r="H95" s="47">
        <v>8800</v>
      </c>
      <c r="I95" s="47" t="s">
        <v>215</v>
      </c>
      <c r="J95" s="47"/>
      <c r="K95" s="47">
        <f>H95+J95</f>
        <v>8800</v>
      </c>
    </row>
    <row r="96" spans="2:11" x14ac:dyDescent="0.45">
      <c r="B96" s="45">
        <v>6</v>
      </c>
      <c r="C96" s="45">
        <v>22</v>
      </c>
      <c r="D96" s="45" t="s">
        <v>150</v>
      </c>
      <c r="E96" s="45" t="s">
        <v>223</v>
      </c>
      <c r="F96" s="45" t="s">
        <v>179</v>
      </c>
      <c r="G96" s="45">
        <v>40</v>
      </c>
      <c r="H96" s="47">
        <v>13200</v>
      </c>
      <c r="I96" s="47" t="s">
        <v>222</v>
      </c>
      <c r="J96" s="47"/>
      <c r="K96" s="47">
        <f>H96+J96</f>
        <v>13200</v>
      </c>
    </row>
    <row r="97" spans="2:11" x14ac:dyDescent="0.45">
      <c r="B97" s="45">
        <v>6</v>
      </c>
      <c r="C97" s="45">
        <v>22</v>
      </c>
      <c r="D97" s="45" t="s">
        <v>150</v>
      </c>
      <c r="E97" s="45" t="s">
        <v>227</v>
      </c>
      <c r="F97" s="45" t="s">
        <v>179</v>
      </c>
      <c r="G97" s="45">
        <v>30</v>
      </c>
      <c r="H97" s="47">
        <v>8800</v>
      </c>
      <c r="I97" s="47" t="s">
        <v>215</v>
      </c>
      <c r="J97" s="47">
        <v>6600</v>
      </c>
      <c r="K97" s="47">
        <f>H97+J97</f>
        <v>15400</v>
      </c>
    </row>
    <row r="98" spans="2:11" x14ac:dyDescent="0.45">
      <c r="B98" s="45">
        <v>6</v>
      </c>
      <c r="C98" s="45">
        <v>25</v>
      </c>
      <c r="D98" s="45" t="s">
        <v>213</v>
      </c>
      <c r="E98" s="45" t="s">
        <v>221</v>
      </c>
      <c r="F98" s="45" t="s">
        <v>179</v>
      </c>
      <c r="G98" s="45">
        <v>10</v>
      </c>
      <c r="H98" s="47">
        <v>3300</v>
      </c>
      <c r="I98" s="47" t="s">
        <v>222</v>
      </c>
      <c r="J98" s="47">
        <v>4400</v>
      </c>
      <c r="K98" s="47">
        <f>H98+J98</f>
        <v>7700</v>
      </c>
    </row>
    <row r="99" spans="2:11" x14ac:dyDescent="0.45">
      <c r="B99" s="45">
        <v>6</v>
      </c>
      <c r="C99" s="45">
        <v>28</v>
      </c>
      <c r="D99" s="45" t="s">
        <v>220</v>
      </c>
      <c r="E99" s="45" t="s">
        <v>221</v>
      </c>
      <c r="F99" s="45" t="s">
        <v>179</v>
      </c>
      <c r="G99" s="45">
        <v>80</v>
      </c>
      <c r="H99" s="47">
        <v>11000</v>
      </c>
      <c r="I99" s="47" t="s">
        <v>222</v>
      </c>
      <c r="J99" s="47"/>
      <c r="K99" s="47">
        <f>H99+J99</f>
        <v>11000</v>
      </c>
    </row>
    <row r="100" spans="2:11" x14ac:dyDescent="0.45">
      <c r="B100" s="45">
        <v>6</v>
      </c>
      <c r="C100" s="45">
        <v>28</v>
      </c>
      <c r="D100" s="45" t="s">
        <v>220</v>
      </c>
      <c r="E100" s="45" t="s">
        <v>230</v>
      </c>
      <c r="F100" s="45" t="s">
        <v>179</v>
      </c>
      <c r="G100" s="45">
        <v>80</v>
      </c>
      <c r="H100" s="47">
        <v>8800</v>
      </c>
      <c r="I100" s="47" t="s">
        <v>222</v>
      </c>
      <c r="J100" s="47"/>
      <c r="K100" s="47">
        <f>H100+J100</f>
        <v>8800</v>
      </c>
    </row>
    <row r="101" spans="2:11" x14ac:dyDescent="0.45">
      <c r="B101" s="45">
        <v>6</v>
      </c>
      <c r="C101" s="45">
        <v>28</v>
      </c>
      <c r="D101" s="45" t="s">
        <v>220</v>
      </c>
      <c r="E101" s="45" t="s">
        <v>226</v>
      </c>
      <c r="F101" s="45" t="s">
        <v>179</v>
      </c>
      <c r="G101" s="45">
        <v>30</v>
      </c>
      <c r="H101" s="47">
        <v>13200</v>
      </c>
      <c r="I101" s="47" t="s">
        <v>215</v>
      </c>
      <c r="J101" s="47"/>
      <c r="K101" s="47">
        <f>H101+J101</f>
        <v>13200</v>
      </c>
    </row>
    <row r="102" spans="2:11" x14ac:dyDescent="0.45">
      <c r="B102" s="45">
        <v>6</v>
      </c>
      <c r="C102" s="45">
        <v>29</v>
      </c>
      <c r="D102" s="45" t="s">
        <v>150</v>
      </c>
      <c r="E102" s="45" t="s">
        <v>221</v>
      </c>
      <c r="F102" s="45" t="s">
        <v>179</v>
      </c>
      <c r="G102" s="45">
        <v>80</v>
      </c>
      <c r="H102" s="47">
        <v>11000</v>
      </c>
      <c r="I102" s="47" t="s">
        <v>215</v>
      </c>
      <c r="J102" s="47"/>
      <c r="K102" s="47">
        <f>H102+J102</f>
        <v>11000</v>
      </c>
    </row>
    <row r="103" spans="2:11" x14ac:dyDescent="0.45">
      <c r="B103" s="45">
        <v>6</v>
      </c>
      <c r="C103" s="45">
        <v>29</v>
      </c>
      <c r="D103" s="45" t="s">
        <v>150</v>
      </c>
      <c r="E103" s="45" t="s">
        <v>230</v>
      </c>
      <c r="F103" s="45" t="s">
        <v>179</v>
      </c>
      <c r="G103" s="45">
        <v>150</v>
      </c>
      <c r="H103" s="47">
        <v>11000</v>
      </c>
      <c r="I103" s="47" t="s">
        <v>222</v>
      </c>
      <c r="J103" s="47"/>
      <c r="K103" s="47">
        <f>H103+J103</f>
        <v>11000</v>
      </c>
    </row>
    <row r="104" spans="2:11" x14ac:dyDescent="0.45">
      <c r="B104" s="45">
        <v>6</v>
      </c>
      <c r="C104" s="45">
        <v>29</v>
      </c>
      <c r="D104" s="45" t="s">
        <v>150</v>
      </c>
      <c r="E104" s="45" t="s">
        <v>227</v>
      </c>
      <c r="F104" s="45" t="s">
        <v>179</v>
      </c>
      <c r="G104" s="45">
        <v>30</v>
      </c>
      <c r="H104" s="47">
        <v>8800</v>
      </c>
      <c r="I104" s="47" t="s">
        <v>215</v>
      </c>
      <c r="J104" s="47">
        <v>6600</v>
      </c>
      <c r="K104" s="47">
        <f>H104+J104</f>
        <v>15400</v>
      </c>
    </row>
    <row r="105" spans="2:11" x14ac:dyDescent="0.45">
      <c r="B105" s="45">
        <v>7</v>
      </c>
      <c r="C105" s="45">
        <v>2</v>
      </c>
      <c r="D105" s="45" t="s">
        <v>213</v>
      </c>
      <c r="E105" s="45" t="s">
        <v>221</v>
      </c>
      <c r="F105" s="45" t="s">
        <v>179</v>
      </c>
      <c r="G105" s="45">
        <v>10</v>
      </c>
      <c r="H105" s="47">
        <v>3300</v>
      </c>
      <c r="I105" s="47" t="s">
        <v>222</v>
      </c>
      <c r="J105" s="47">
        <v>4400</v>
      </c>
      <c r="K105" s="47">
        <f>H105+J105</f>
        <v>7700</v>
      </c>
    </row>
    <row r="106" spans="2:11" x14ac:dyDescent="0.45">
      <c r="B106" s="45">
        <v>7</v>
      </c>
      <c r="C106" s="45">
        <v>5</v>
      </c>
      <c r="D106" s="45" t="s">
        <v>220</v>
      </c>
      <c r="E106" s="45" t="s">
        <v>221</v>
      </c>
      <c r="F106" s="45" t="s">
        <v>179</v>
      </c>
      <c r="G106" s="45">
        <v>180</v>
      </c>
      <c r="H106" s="47">
        <v>0</v>
      </c>
      <c r="I106" s="47" t="s">
        <v>222</v>
      </c>
      <c r="J106" s="47"/>
      <c r="K106" s="47">
        <f>H106+J106</f>
        <v>0</v>
      </c>
    </row>
    <row r="107" spans="2:11" x14ac:dyDescent="0.45">
      <c r="B107" s="45">
        <v>7</v>
      </c>
      <c r="C107" s="45">
        <v>5</v>
      </c>
      <c r="D107" s="45" t="s">
        <v>220</v>
      </c>
      <c r="E107" s="45" t="s">
        <v>232</v>
      </c>
      <c r="F107" s="45" t="s">
        <v>179</v>
      </c>
      <c r="G107" s="45">
        <v>30</v>
      </c>
      <c r="H107" s="47">
        <v>8800</v>
      </c>
      <c r="I107" s="47" t="s">
        <v>215</v>
      </c>
      <c r="J107" s="47">
        <v>6600</v>
      </c>
      <c r="K107" s="47">
        <f>H107+J107</f>
        <v>15400</v>
      </c>
    </row>
    <row r="108" spans="2:11" x14ac:dyDescent="0.45">
      <c r="B108" s="45">
        <v>7</v>
      </c>
      <c r="C108" s="45">
        <v>6</v>
      </c>
      <c r="D108" s="45" t="s">
        <v>150</v>
      </c>
      <c r="E108" s="45" t="s">
        <v>221</v>
      </c>
      <c r="F108" s="45" t="s">
        <v>179</v>
      </c>
      <c r="G108" s="45">
        <v>60</v>
      </c>
      <c r="H108" s="47">
        <v>11000</v>
      </c>
      <c r="I108" s="47" t="s">
        <v>222</v>
      </c>
      <c r="J108" s="47"/>
      <c r="K108" s="47">
        <f>H108+J108</f>
        <v>11000</v>
      </c>
    </row>
    <row r="109" spans="2:11" x14ac:dyDescent="0.45">
      <c r="B109" s="45">
        <v>7</v>
      </c>
      <c r="C109" s="45">
        <v>6</v>
      </c>
      <c r="D109" s="45" t="s">
        <v>150</v>
      </c>
      <c r="E109" s="45" t="s">
        <v>221</v>
      </c>
      <c r="F109" s="45" t="s">
        <v>179</v>
      </c>
      <c r="G109" s="45">
        <v>65</v>
      </c>
      <c r="H109" s="47">
        <v>6600</v>
      </c>
      <c r="I109" s="47" t="s">
        <v>222</v>
      </c>
      <c r="J109" s="47"/>
      <c r="K109" s="47">
        <f>H109+J109</f>
        <v>6600</v>
      </c>
    </row>
    <row r="110" spans="2:11" x14ac:dyDescent="0.45">
      <c r="B110" s="45">
        <v>7</v>
      </c>
      <c r="C110" s="45">
        <v>6</v>
      </c>
      <c r="D110" s="45" t="s">
        <v>150</v>
      </c>
      <c r="E110" s="45" t="s">
        <v>227</v>
      </c>
      <c r="F110" s="45" t="s">
        <v>179</v>
      </c>
      <c r="G110" s="45">
        <v>30</v>
      </c>
      <c r="H110" s="47">
        <v>8800</v>
      </c>
      <c r="I110" s="47" t="s">
        <v>215</v>
      </c>
      <c r="J110" s="47"/>
      <c r="K110" s="47">
        <f>H110+J110</f>
        <v>8800</v>
      </c>
    </row>
    <row r="111" spans="2:11" x14ac:dyDescent="0.45">
      <c r="B111" s="45">
        <v>7</v>
      </c>
      <c r="C111" s="45">
        <v>6</v>
      </c>
      <c r="D111" s="45" t="s">
        <v>150</v>
      </c>
      <c r="E111" s="45" t="s">
        <v>216</v>
      </c>
      <c r="F111" s="45" t="s">
        <v>179</v>
      </c>
      <c r="G111" s="45">
        <v>40</v>
      </c>
      <c r="H111" s="47">
        <v>8800</v>
      </c>
      <c r="I111" s="47" t="s">
        <v>215</v>
      </c>
      <c r="J111" s="47">
        <v>6600</v>
      </c>
      <c r="K111" s="47">
        <f>H111+J111</f>
        <v>15400</v>
      </c>
    </row>
    <row r="112" spans="2:11" x14ac:dyDescent="0.45">
      <c r="B112" s="45">
        <v>7</v>
      </c>
      <c r="C112" s="45">
        <v>9</v>
      </c>
      <c r="D112" s="45" t="s">
        <v>213</v>
      </c>
      <c r="E112" s="45" t="s">
        <v>221</v>
      </c>
      <c r="F112" s="45" t="s">
        <v>179</v>
      </c>
      <c r="G112" s="45">
        <v>15</v>
      </c>
      <c r="H112" s="47">
        <v>3300</v>
      </c>
      <c r="I112" s="47" t="s">
        <v>222</v>
      </c>
      <c r="J112" s="47">
        <v>4400</v>
      </c>
      <c r="K112" s="47">
        <f>H112+J112</f>
        <v>7700</v>
      </c>
    </row>
    <row r="113" spans="2:11" x14ac:dyDescent="0.45">
      <c r="B113" s="45">
        <v>7</v>
      </c>
      <c r="C113" s="45">
        <v>12</v>
      </c>
      <c r="D113" s="45" t="s">
        <v>220</v>
      </c>
      <c r="E113" s="45" t="s">
        <v>221</v>
      </c>
      <c r="F113" s="45" t="s">
        <v>179</v>
      </c>
      <c r="G113" s="45">
        <v>40</v>
      </c>
      <c r="H113" s="47">
        <v>11000</v>
      </c>
      <c r="I113" s="47" t="s">
        <v>222</v>
      </c>
      <c r="J113" s="47"/>
      <c r="K113" s="47">
        <f>H113+J113</f>
        <v>11000</v>
      </c>
    </row>
    <row r="114" spans="2:11" x14ac:dyDescent="0.45">
      <c r="B114" s="45">
        <v>7</v>
      </c>
      <c r="C114" s="45">
        <v>12</v>
      </c>
      <c r="D114" s="45" t="s">
        <v>220</v>
      </c>
      <c r="E114" s="45" t="s">
        <v>221</v>
      </c>
      <c r="F114" s="45" t="s">
        <v>179</v>
      </c>
      <c r="G114" s="45">
        <v>50</v>
      </c>
      <c r="H114" s="47">
        <v>6600</v>
      </c>
      <c r="I114" s="47" t="s">
        <v>222</v>
      </c>
      <c r="J114" s="47"/>
      <c r="K114" s="47">
        <f>H114+J114</f>
        <v>6600</v>
      </c>
    </row>
    <row r="115" spans="2:11" x14ac:dyDescent="0.45">
      <c r="B115" s="45">
        <v>7</v>
      </c>
      <c r="C115" s="45">
        <v>12</v>
      </c>
      <c r="D115" s="45" t="s">
        <v>220</v>
      </c>
      <c r="E115" s="45" t="s">
        <v>224</v>
      </c>
      <c r="F115" s="45" t="s">
        <v>179</v>
      </c>
      <c r="G115" s="45">
        <v>50</v>
      </c>
      <c r="H115" s="47">
        <v>13200</v>
      </c>
      <c r="I115" s="47" t="s">
        <v>215</v>
      </c>
      <c r="J115" s="47">
        <v>3300</v>
      </c>
      <c r="K115" s="47">
        <f>H115+J115</f>
        <v>16500</v>
      </c>
    </row>
    <row r="116" spans="2:11" x14ac:dyDescent="0.45">
      <c r="B116" s="45">
        <v>7</v>
      </c>
      <c r="C116" s="45">
        <v>13</v>
      </c>
      <c r="D116" s="45" t="s">
        <v>150</v>
      </c>
      <c r="E116" s="45" t="s">
        <v>221</v>
      </c>
      <c r="F116" s="45" t="s">
        <v>179</v>
      </c>
      <c r="G116" s="45">
        <v>100</v>
      </c>
      <c r="H116" s="47">
        <v>0</v>
      </c>
      <c r="I116" s="47" t="s">
        <v>222</v>
      </c>
      <c r="J116" s="47"/>
      <c r="K116" s="47">
        <f>H116+J116</f>
        <v>0</v>
      </c>
    </row>
    <row r="117" spans="2:11" x14ac:dyDescent="0.45">
      <c r="B117" s="45">
        <v>7</v>
      </c>
      <c r="C117" s="45">
        <v>13</v>
      </c>
      <c r="D117" s="45" t="s">
        <v>150</v>
      </c>
      <c r="E117" s="45" t="s">
        <v>216</v>
      </c>
      <c r="F117" s="45" t="s">
        <v>179</v>
      </c>
      <c r="G117" s="45">
        <v>40</v>
      </c>
      <c r="H117" s="47">
        <v>8800</v>
      </c>
      <c r="I117" s="47" t="s">
        <v>215</v>
      </c>
      <c r="J117" s="47">
        <v>6600</v>
      </c>
      <c r="K117" s="47">
        <f>H117+J117</f>
        <v>15400</v>
      </c>
    </row>
    <row r="118" spans="2:11" x14ac:dyDescent="0.45">
      <c r="B118" s="45">
        <v>7</v>
      </c>
      <c r="C118" s="45">
        <v>13</v>
      </c>
      <c r="D118" s="45" t="s">
        <v>150</v>
      </c>
      <c r="E118" s="45" t="s">
        <v>227</v>
      </c>
      <c r="F118" s="45" t="s">
        <v>179</v>
      </c>
      <c r="G118" s="45">
        <v>40</v>
      </c>
      <c r="H118" s="47">
        <v>8800</v>
      </c>
      <c r="I118" s="47" t="s">
        <v>215</v>
      </c>
      <c r="J118" s="47">
        <v>6600</v>
      </c>
      <c r="K118" s="47">
        <f>H118+J118</f>
        <v>15400</v>
      </c>
    </row>
    <row r="119" spans="2:11" x14ac:dyDescent="0.45">
      <c r="B119" s="45">
        <v>7</v>
      </c>
      <c r="C119" s="45">
        <v>16</v>
      </c>
      <c r="D119" s="45" t="s">
        <v>213</v>
      </c>
      <c r="E119" s="45" t="s">
        <v>221</v>
      </c>
      <c r="F119" s="45" t="s">
        <v>179</v>
      </c>
      <c r="G119" s="45">
        <v>10</v>
      </c>
      <c r="H119" s="47">
        <v>3300</v>
      </c>
      <c r="I119" s="47" t="s">
        <v>222</v>
      </c>
      <c r="J119" s="47">
        <v>4400</v>
      </c>
      <c r="K119" s="47">
        <f>H119+J119</f>
        <v>7700</v>
      </c>
    </row>
    <row r="120" spans="2:11" x14ac:dyDescent="0.45">
      <c r="B120" s="45">
        <v>7</v>
      </c>
      <c r="C120" s="45">
        <v>17</v>
      </c>
      <c r="D120" s="45" t="s">
        <v>218</v>
      </c>
      <c r="E120" s="45" t="s">
        <v>227</v>
      </c>
      <c r="F120" s="45" t="s">
        <v>179</v>
      </c>
      <c r="G120" s="45">
        <v>15</v>
      </c>
      <c r="H120" s="47">
        <v>6600</v>
      </c>
      <c r="I120" s="47" t="s">
        <v>215</v>
      </c>
      <c r="J120" s="47">
        <v>6600</v>
      </c>
      <c r="K120" s="47">
        <f>H120+J120</f>
        <v>13200</v>
      </c>
    </row>
    <row r="121" spans="2:11" x14ac:dyDescent="0.45">
      <c r="B121" s="45">
        <v>7</v>
      </c>
      <c r="C121" s="45">
        <v>19</v>
      </c>
      <c r="D121" s="45" t="s">
        <v>220</v>
      </c>
      <c r="E121" s="45" t="s">
        <v>227</v>
      </c>
      <c r="F121" s="45" t="s">
        <v>179</v>
      </c>
      <c r="G121" s="45">
        <v>40</v>
      </c>
      <c r="H121" s="47">
        <v>8800</v>
      </c>
      <c r="I121" s="47" t="s">
        <v>217</v>
      </c>
      <c r="J121" s="47"/>
      <c r="K121" s="47">
        <f>H121+J121</f>
        <v>8800</v>
      </c>
    </row>
    <row r="122" spans="2:11" x14ac:dyDescent="0.45">
      <c r="B122" s="45">
        <v>7</v>
      </c>
      <c r="C122" s="45">
        <v>19</v>
      </c>
      <c r="D122" s="45" t="s">
        <v>220</v>
      </c>
      <c r="E122" s="45" t="s">
        <v>224</v>
      </c>
      <c r="F122" s="45" t="s">
        <v>179</v>
      </c>
      <c r="G122" s="45">
        <v>50</v>
      </c>
      <c r="H122" s="47">
        <v>8800</v>
      </c>
      <c r="I122" s="47" t="s">
        <v>217</v>
      </c>
      <c r="J122" s="47"/>
      <c r="K122" s="47">
        <f>H122+J122</f>
        <v>8800</v>
      </c>
    </row>
    <row r="123" spans="2:11" x14ac:dyDescent="0.45">
      <c r="B123" s="45">
        <v>7</v>
      </c>
      <c r="C123" s="45">
        <v>19</v>
      </c>
      <c r="D123" s="45" t="s">
        <v>220</v>
      </c>
      <c r="E123" s="45" t="s">
        <v>223</v>
      </c>
      <c r="F123" s="45" t="s">
        <v>233</v>
      </c>
      <c r="G123" s="45">
        <v>39</v>
      </c>
      <c r="H123" s="47">
        <v>4400</v>
      </c>
      <c r="I123" s="47" t="s">
        <v>217</v>
      </c>
      <c r="J123" s="47"/>
      <c r="K123" s="47">
        <f>H123+J123</f>
        <v>4400</v>
      </c>
    </row>
    <row r="124" spans="2:11" x14ac:dyDescent="0.45">
      <c r="B124" s="45">
        <v>7</v>
      </c>
      <c r="C124" s="45">
        <v>19</v>
      </c>
      <c r="D124" s="45" t="s">
        <v>220</v>
      </c>
      <c r="E124" s="45" t="s">
        <v>221</v>
      </c>
      <c r="F124" s="45" t="s">
        <v>179</v>
      </c>
      <c r="G124" s="45">
        <v>20</v>
      </c>
      <c r="H124" s="47">
        <v>4400</v>
      </c>
      <c r="I124" s="47" t="s">
        <v>222</v>
      </c>
      <c r="J124" s="47"/>
      <c r="K124" s="47">
        <f>H124+J124</f>
        <v>4400</v>
      </c>
    </row>
    <row r="125" spans="2:11" x14ac:dyDescent="0.45">
      <c r="B125" s="45">
        <v>7</v>
      </c>
      <c r="C125" s="45">
        <v>19</v>
      </c>
      <c r="D125" s="45" t="s">
        <v>220</v>
      </c>
      <c r="E125" s="45" t="s">
        <v>227</v>
      </c>
      <c r="F125" s="45" t="s">
        <v>179</v>
      </c>
      <c r="G125" s="45">
        <v>25</v>
      </c>
      <c r="H125" s="47">
        <v>8800</v>
      </c>
      <c r="I125" s="47" t="s">
        <v>217</v>
      </c>
      <c r="J125" s="47">
        <v>3300</v>
      </c>
      <c r="K125" s="47">
        <f>H125+J125</f>
        <v>12100</v>
      </c>
    </row>
    <row r="126" spans="2:11" x14ac:dyDescent="0.45">
      <c r="B126" s="45">
        <v>7</v>
      </c>
      <c r="C126" s="45">
        <v>20</v>
      </c>
      <c r="D126" s="45" t="s">
        <v>150</v>
      </c>
      <c r="E126" s="45" t="s">
        <v>223</v>
      </c>
      <c r="F126" s="45" t="s">
        <v>179</v>
      </c>
      <c r="G126" s="45">
        <v>39</v>
      </c>
      <c r="H126" s="47">
        <v>8800</v>
      </c>
      <c r="I126" s="47" t="s">
        <v>217</v>
      </c>
      <c r="J126" s="47"/>
      <c r="K126" s="47">
        <f>H126+J126</f>
        <v>8800</v>
      </c>
    </row>
    <row r="127" spans="2:11" x14ac:dyDescent="0.45">
      <c r="B127" s="45">
        <v>7</v>
      </c>
      <c r="C127" s="45">
        <v>20</v>
      </c>
      <c r="D127" s="45" t="s">
        <v>150</v>
      </c>
      <c r="E127" s="45" t="s">
        <v>216</v>
      </c>
      <c r="F127" s="45" t="s">
        <v>179</v>
      </c>
      <c r="G127" s="45">
        <v>30</v>
      </c>
      <c r="H127" s="47">
        <v>11000</v>
      </c>
      <c r="I127" s="47" t="s">
        <v>217</v>
      </c>
      <c r="J127" s="47"/>
      <c r="K127" s="47">
        <f>H127+J127</f>
        <v>11000</v>
      </c>
    </row>
    <row r="128" spans="2:11" x14ac:dyDescent="0.45">
      <c r="B128" s="45">
        <v>7</v>
      </c>
      <c r="C128" s="45">
        <v>20</v>
      </c>
      <c r="D128" s="45" t="s">
        <v>150</v>
      </c>
      <c r="E128" s="45" t="s">
        <v>216</v>
      </c>
      <c r="F128" s="45" t="s">
        <v>179</v>
      </c>
      <c r="G128" s="45">
        <v>30</v>
      </c>
      <c r="H128" s="47">
        <v>13200</v>
      </c>
      <c r="I128" s="47" t="s">
        <v>217</v>
      </c>
      <c r="J128" s="47"/>
      <c r="K128" s="47">
        <f>H128+J128</f>
        <v>13200</v>
      </c>
    </row>
    <row r="129" spans="2:11" x14ac:dyDescent="0.45">
      <c r="B129" s="45">
        <v>7</v>
      </c>
      <c r="C129" s="45">
        <v>21</v>
      </c>
      <c r="D129" s="45" t="s">
        <v>132</v>
      </c>
      <c r="E129" s="45" t="s">
        <v>216</v>
      </c>
      <c r="F129" s="45" t="s">
        <v>179</v>
      </c>
      <c r="G129" s="45">
        <v>50</v>
      </c>
      <c r="H129" s="47">
        <v>17600</v>
      </c>
      <c r="I129" s="47" t="s">
        <v>217</v>
      </c>
      <c r="J129" s="47"/>
      <c r="K129" s="47">
        <f>H129+J129</f>
        <v>17600</v>
      </c>
    </row>
    <row r="130" spans="2:11" x14ac:dyDescent="0.45">
      <c r="B130" s="45">
        <v>7</v>
      </c>
      <c r="C130" s="45">
        <v>21</v>
      </c>
      <c r="D130" s="45" t="s">
        <v>132</v>
      </c>
      <c r="E130" s="45" t="s">
        <v>224</v>
      </c>
      <c r="F130" s="45" t="s">
        <v>179</v>
      </c>
      <c r="G130" s="45">
        <v>100</v>
      </c>
      <c r="H130" s="47">
        <v>22000</v>
      </c>
      <c r="I130" s="47" t="s">
        <v>215</v>
      </c>
      <c r="J130" s="47">
        <v>6600</v>
      </c>
      <c r="K130" s="47">
        <f>H130+J130</f>
        <v>28600</v>
      </c>
    </row>
    <row r="131" spans="2:11" x14ac:dyDescent="0.45">
      <c r="B131" s="45">
        <v>7</v>
      </c>
      <c r="C131" s="45">
        <v>22</v>
      </c>
      <c r="D131" s="45" t="s">
        <v>234</v>
      </c>
      <c r="E131" s="45" t="s">
        <v>231</v>
      </c>
      <c r="F131" s="45" t="s">
        <v>179</v>
      </c>
      <c r="G131" s="45">
        <v>67</v>
      </c>
      <c r="H131" s="47">
        <v>13200</v>
      </c>
      <c r="I131" s="47" t="s">
        <v>217</v>
      </c>
      <c r="J131" s="47"/>
      <c r="K131" s="47">
        <f>H131+J131</f>
        <v>13200</v>
      </c>
    </row>
    <row r="132" spans="2:11" x14ac:dyDescent="0.45">
      <c r="B132" s="45">
        <v>7</v>
      </c>
      <c r="C132" s="45">
        <v>23</v>
      </c>
      <c r="D132" s="45" t="s">
        <v>213</v>
      </c>
      <c r="E132" s="45" t="s">
        <v>231</v>
      </c>
      <c r="F132" s="45" t="s">
        <v>179</v>
      </c>
      <c r="G132" s="45">
        <v>90</v>
      </c>
      <c r="H132" s="47">
        <v>21450</v>
      </c>
      <c r="I132" s="47" t="s">
        <v>217</v>
      </c>
      <c r="J132" s="47"/>
      <c r="K132" s="47">
        <f>H132+J132</f>
        <v>21450</v>
      </c>
    </row>
    <row r="133" spans="2:11" x14ac:dyDescent="0.45">
      <c r="B133" s="45">
        <v>7</v>
      </c>
      <c r="C133" s="45">
        <v>23</v>
      </c>
      <c r="D133" s="45" t="s">
        <v>213</v>
      </c>
      <c r="E133" s="45" t="s">
        <v>221</v>
      </c>
      <c r="F133" s="45" t="s">
        <v>179</v>
      </c>
      <c r="G133" s="45">
        <v>10</v>
      </c>
      <c r="H133" s="47">
        <v>3300</v>
      </c>
      <c r="I133" s="47" t="s">
        <v>222</v>
      </c>
      <c r="J133" s="47">
        <v>4400</v>
      </c>
      <c r="K133" s="47">
        <f>H133+J133</f>
        <v>7700</v>
      </c>
    </row>
    <row r="134" spans="2:11" x14ac:dyDescent="0.45">
      <c r="B134" s="45">
        <v>7</v>
      </c>
      <c r="C134" s="45">
        <v>24</v>
      </c>
      <c r="D134" s="45" t="s">
        <v>235</v>
      </c>
      <c r="E134" s="45" t="s">
        <v>231</v>
      </c>
      <c r="F134" s="45" t="s">
        <v>179</v>
      </c>
      <c r="G134" s="45">
        <v>67</v>
      </c>
      <c r="H134" s="47">
        <v>13200</v>
      </c>
      <c r="I134" s="47" t="s">
        <v>217</v>
      </c>
      <c r="J134" s="47"/>
      <c r="K134" s="47">
        <f>H134+J134</f>
        <v>13200</v>
      </c>
    </row>
    <row r="135" spans="2:11" x14ac:dyDescent="0.45">
      <c r="B135" s="45">
        <v>7</v>
      </c>
      <c r="C135" s="45">
        <v>24</v>
      </c>
      <c r="D135" s="45" t="s">
        <v>235</v>
      </c>
      <c r="E135" s="45" t="s">
        <v>216</v>
      </c>
      <c r="F135" s="45" t="s">
        <v>179</v>
      </c>
      <c r="G135" s="45">
        <v>30</v>
      </c>
      <c r="H135" s="47">
        <v>13200</v>
      </c>
      <c r="I135" s="47" t="s">
        <v>217</v>
      </c>
      <c r="J135" s="47"/>
      <c r="K135" s="47">
        <f>H135+J135</f>
        <v>13200</v>
      </c>
    </row>
    <row r="136" spans="2:11" x14ac:dyDescent="0.45">
      <c r="B136" s="45">
        <v>7</v>
      </c>
      <c r="C136" s="45">
        <v>25</v>
      </c>
      <c r="D136" s="45" t="s">
        <v>236</v>
      </c>
      <c r="E136" s="45" t="s">
        <v>231</v>
      </c>
      <c r="F136" s="45" t="s">
        <v>179</v>
      </c>
      <c r="G136" s="45">
        <v>67</v>
      </c>
      <c r="H136" s="47">
        <v>14850</v>
      </c>
      <c r="I136" s="47" t="s">
        <v>217</v>
      </c>
      <c r="J136" s="47"/>
      <c r="K136" s="47">
        <f>H136+J136</f>
        <v>14850</v>
      </c>
    </row>
    <row r="137" spans="2:11" x14ac:dyDescent="0.45">
      <c r="B137" s="45">
        <v>7</v>
      </c>
      <c r="C137" s="45">
        <v>25</v>
      </c>
      <c r="D137" s="45" t="s">
        <v>236</v>
      </c>
      <c r="E137" s="45" t="s">
        <v>230</v>
      </c>
      <c r="F137" s="45" t="s">
        <v>179</v>
      </c>
      <c r="G137" s="45">
        <v>60</v>
      </c>
      <c r="H137" s="47">
        <v>4950</v>
      </c>
      <c r="I137" s="47" t="s">
        <v>222</v>
      </c>
      <c r="J137" s="47"/>
      <c r="K137" s="47">
        <f>H137+J137</f>
        <v>4950</v>
      </c>
    </row>
    <row r="138" spans="2:11" x14ac:dyDescent="0.45">
      <c r="B138" s="45">
        <v>7</v>
      </c>
      <c r="C138" s="45">
        <v>26</v>
      </c>
      <c r="D138" s="45" t="s">
        <v>220</v>
      </c>
      <c r="E138" s="45" t="s">
        <v>216</v>
      </c>
      <c r="F138" s="45" t="s">
        <v>179</v>
      </c>
      <c r="G138" s="45">
        <v>20</v>
      </c>
      <c r="H138" s="47">
        <v>8800</v>
      </c>
      <c r="I138" s="47" t="s">
        <v>217</v>
      </c>
      <c r="J138" s="47"/>
      <c r="K138" s="47">
        <f>H138+J138</f>
        <v>8800</v>
      </c>
    </row>
    <row r="139" spans="2:11" x14ac:dyDescent="0.45">
      <c r="B139" s="45">
        <v>7</v>
      </c>
      <c r="C139" s="45">
        <v>26</v>
      </c>
      <c r="D139" s="45" t="s">
        <v>220</v>
      </c>
      <c r="E139" s="45" t="s">
        <v>223</v>
      </c>
      <c r="F139" s="45" t="s">
        <v>233</v>
      </c>
      <c r="G139" s="45">
        <v>36</v>
      </c>
      <c r="H139" s="47">
        <v>8800</v>
      </c>
      <c r="I139" s="47" t="s">
        <v>217</v>
      </c>
      <c r="J139" s="47"/>
      <c r="K139" s="47">
        <f>H139+J139</f>
        <v>8800</v>
      </c>
    </row>
    <row r="140" spans="2:11" x14ac:dyDescent="0.45">
      <c r="B140" s="45">
        <v>7</v>
      </c>
      <c r="C140" s="45">
        <v>26</v>
      </c>
      <c r="D140" s="45" t="s">
        <v>220</v>
      </c>
      <c r="E140" s="45" t="s">
        <v>223</v>
      </c>
      <c r="F140" s="45" t="s">
        <v>233</v>
      </c>
      <c r="G140" s="45">
        <v>26</v>
      </c>
      <c r="H140" s="47">
        <v>8800</v>
      </c>
      <c r="I140" s="47" t="s">
        <v>217</v>
      </c>
      <c r="J140" s="47">
        <v>6600</v>
      </c>
      <c r="K140" s="47">
        <f>H140+J140</f>
        <v>15400</v>
      </c>
    </row>
    <row r="141" spans="2:11" x14ac:dyDescent="0.45">
      <c r="B141" s="45">
        <v>7</v>
      </c>
      <c r="C141" s="45">
        <v>26</v>
      </c>
      <c r="D141" s="45" t="s">
        <v>220</v>
      </c>
      <c r="E141" s="45" t="s">
        <v>216</v>
      </c>
      <c r="F141" s="45" t="s">
        <v>179</v>
      </c>
      <c r="G141" s="45">
        <v>50</v>
      </c>
      <c r="H141" s="47">
        <v>15400</v>
      </c>
      <c r="I141" s="47" t="s">
        <v>217</v>
      </c>
      <c r="J141" s="47">
        <v>6600</v>
      </c>
      <c r="K141" s="47">
        <f>H141+J141</f>
        <v>22000</v>
      </c>
    </row>
    <row r="142" spans="2:11" x14ac:dyDescent="0.45">
      <c r="B142" s="45">
        <v>7</v>
      </c>
      <c r="C142" s="45">
        <v>27</v>
      </c>
      <c r="D142" s="45" t="s">
        <v>150</v>
      </c>
      <c r="E142" s="45" t="s">
        <v>223</v>
      </c>
      <c r="F142" s="45" t="s">
        <v>233</v>
      </c>
      <c r="G142" s="45">
        <v>26</v>
      </c>
      <c r="H142" s="47">
        <v>4400</v>
      </c>
      <c r="I142" s="47" t="s">
        <v>217</v>
      </c>
      <c r="J142" s="47"/>
      <c r="K142" s="47">
        <f>H142+J142</f>
        <v>4400</v>
      </c>
    </row>
    <row r="143" spans="2:11" x14ac:dyDescent="0.45">
      <c r="B143" s="45">
        <v>7</v>
      </c>
      <c r="C143" s="45">
        <v>27</v>
      </c>
      <c r="D143" s="45" t="s">
        <v>150</v>
      </c>
      <c r="E143" s="45" t="s">
        <v>223</v>
      </c>
      <c r="F143" s="45" t="s">
        <v>233</v>
      </c>
      <c r="G143" s="45">
        <v>36</v>
      </c>
      <c r="H143" s="47">
        <v>8800</v>
      </c>
      <c r="I143" s="47" t="s">
        <v>217</v>
      </c>
      <c r="J143" s="47"/>
      <c r="K143" s="47">
        <f>H143+J143</f>
        <v>8800</v>
      </c>
    </row>
    <row r="144" spans="2:11" x14ac:dyDescent="0.45">
      <c r="B144" s="45">
        <v>7</v>
      </c>
      <c r="C144" s="45">
        <v>27</v>
      </c>
      <c r="D144" s="45" t="s">
        <v>150</v>
      </c>
      <c r="E144" s="45" t="s">
        <v>224</v>
      </c>
      <c r="F144" s="45" t="s">
        <v>179</v>
      </c>
      <c r="G144" s="45">
        <v>65</v>
      </c>
      <c r="H144" s="47">
        <v>4400</v>
      </c>
      <c r="I144" s="47" t="s">
        <v>217</v>
      </c>
      <c r="J144" s="47"/>
      <c r="K144" s="47">
        <f>H144+J144</f>
        <v>4400</v>
      </c>
    </row>
    <row r="145" spans="2:11" x14ac:dyDescent="0.45">
      <c r="B145" s="45">
        <v>7</v>
      </c>
      <c r="C145" s="45">
        <v>27</v>
      </c>
      <c r="D145" s="45" t="s">
        <v>150</v>
      </c>
      <c r="E145" s="45" t="s">
        <v>227</v>
      </c>
      <c r="F145" s="45" t="s">
        <v>179</v>
      </c>
      <c r="G145" s="45">
        <v>25</v>
      </c>
      <c r="H145" s="47">
        <v>8800</v>
      </c>
      <c r="I145" s="47" t="s">
        <v>217</v>
      </c>
      <c r="J145" s="47"/>
      <c r="K145" s="47">
        <f>H145+J145</f>
        <v>8800</v>
      </c>
    </row>
    <row r="146" spans="2:11" x14ac:dyDescent="0.45">
      <c r="B146" s="45">
        <v>7</v>
      </c>
      <c r="C146" s="45">
        <v>27</v>
      </c>
      <c r="D146" s="45" t="s">
        <v>150</v>
      </c>
      <c r="E146" s="45" t="s">
        <v>216</v>
      </c>
      <c r="F146" s="45" t="s">
        <v>179</v>
      </c>
      <c r="G146" s="45">
        <v>40</v>
      </c>
      <c r="H146" s="47">
        <v>8800</v>
      </c>
      <c r="I146" s="47" t="s">
        <v>215</v>
      </c>
      <c r="J146" s="47">
        <v>3300</v>
      </c>
      <c r="K146" s="47">
        <f>H146+J146</f>
        <v>12100</v>
      </c>
    </row>
    <row r="147" spans="2:11" x14ac:dyDescent="0.45">
      <c r="B147" s="45">
        <v>7</v>
      </c>
      <c r="C147" s="45">
        <v>28</v>
      </c>
      <c r="D147" s="45" t="s">
        <v>132</v>
      </c>
      <c r="E147" s="45" t="s">
        <v>224</v>
      </c>
      <c r="F147" s="45" t="s">
        <v>179</v>
      </c>
      <c r="G147" s="45">
        <v>100</v>
      </c>
      <c r="H147" s="47">
        <v>11550</v>
      </c>
      <c r="I147" s="47" t="s">
        <v>217</v>
      </c>
      <c r="J147" s="47">
        <v>4400</v>
      </c>
      <c r="K147" s="47">
        <f>H147+J147</f>
        <v>15950</v>
      </c>
    </row>
    <row r="148" spans="2:11" x14ac:dyDescent="0.45">
      <c r="B148" s="45">
        <v>7</v>
      </c>
      <c r="C148" s="45">
        <v>29</v>
      </c>
      <c r="D148" s="45" t="s">
        <v>234</v>
      </c>
      <c r="E148" s="45" t="s">
        <v>224</v>
      </c>
      <c r="F148" s="45" t="s">
        <v>179</v>
      </c>
      <c r="G148" s="45">
        <v>100</v>
      </c>
      <c r="H148" s="47">
        <v>8250</v>
      </c>
      <c r="I148" s="47" t="s">
        <v>217</v>
      </c>
      <c r="J148" s="47"/>
      <c r="K148" s="47">
        <f>H148+J148</f>
        <v>8250</v>
      </c>
    </row>
    <row r="149" spans="2:11" x14ac:dyDescent="0.45">
      <c r="B149" s="45">
        <v>7</v>
      </c>
      <c r="C149" s="45">
        <v>29</v>
      </c>
      <c r="D149" s="45" t="s">
        <v>234</v>
      </c>
      <c r="E149" s="45" t="s">
        <v>230</v>
      </c>
      <c r="F149" s="45" t="s">
        <v>179</v>
      </c>
      <c r="G149" s="45">
        <v>80</v>
      </c>
      <c r="H149" s="47">
        <v>9900</v>
      </c>
      <c r="I149" s="47" t="s">
        <v>222</v>
      </c>
      <c r="J149" s="47"/>
      <c r="K149" s="47">
        <f>H149+J149</f>
        <v>9900</v>
      </c>
    </row>
    <row r="150" spans="2:11" x14ac:dyDescent="0.45">
      <c r="B150" s="45">
        <v>7</v>
      </c>
      <c r="C150" s="45">
        <v>30</v>
      </c>
      <c r="D150" s="45" t="s">
        <v>213</v>
      </c>
      <c r="E150" s="45" t="s">
        <v>230</v>
      </c>
      <c r="F150" s="45" t="s">
        <v>179</v>
      </c>
      <c r="G150" s="45">
        <v>80</v>
      </c>
      <c r="H150" s="47">
        <v>9900</v>
      </c>
      <c r="I150" s="47" t="s">
        <v>222</v>
      </c>
      <c r="J150" s="47"/>
      <c r="K150" s="47">
        <f>H150+J150</f>
        <v>9900</v>
      </c>
    </row>
    <row r="151" spans="2:11" x14ac:dyDescent="0.45">
      <c r="B151" s="45">
        <v>7</v>
      </c>
      <c r="C151" s="45">
        <v>30</v>
      </c>
      <c r="D151" s="45" t="s">
        <v>213</v>
      </c>
      <c r="E151" s="45" t="s">
        <v>221</v>
      </c>
      <c r="F151" s="45" t="s">
        <v>179</v>
      </c>
      <c r="G151" s="45">
        <v>10</v>
      </c>
      <c r="H151" s="47">
        <v>3300</v>
      </c>
      <c r="I151" s="47" t="s">
        <v>222</v>
      </c>
      <c r="J151" s="47">
        <v>4400</v>
      </c>
      <c r="K151" s="47">
        <f>H151+J151</f>
        <v>7700</v>
      </c>
    </row>
    <row r="152" spans="2:11" x14ac:dyDescent="0.45">
      <c r="B152" s="45">
        <v>7</v>
      </c>
      <c r="C152" s="45">
        <v>31</v>
      </c>
      <c r="D152" s="45" t="s">
        <v>218</v>
      </c>
      <c r="E152" s="45" t="s">
        <v>230</v>
      </c>
      <c r="F152" s="45" t="s">
        <v>179</v>
      </c>
      <c r="G152" s="45">
        <v>80</v>
      </c>
      <c r="H152" s="47">
        <v>9900</v>
      </c>
      <c r="I152" s="47" t="s">
        <v>215</v>
      </c>
      <c r="J152" s="47"/>
      <c r="K152" s="47">
        <f>H152+J152</f>
        <v>9900</v>
      </c>
    </row>
    <row r="153" spans="2:11" x14ac:dyDescent="0.45">
      <c r="B153" s="45">
        <v>7</v>
      </c>
      <c r="C153" s="45">
        <v>31</v>
      </c>
      <c r="D153" s="45" t="s">
        <v>218</v>
      </c>
      <c r="E153" s="45" t="s">
        <v>227</v>
      </c>
      <c r="F153" s="45" t="s">
        <v>179</v>
      </c>
      <c r="G153" s="45">
        <v>15</v>
      </c>
      <c r="H153" s="47">
        <v>6600</v>
      </c>
      <c r="I153" s="47" t="s">
        <v>217</v>
      </c>
      <c r="J153" s="47">
        <v>6600</v>
      </c>
      <c r="K153" s="47">
        <f>H153+J153</f>
        <v>13200</v>
      </c>
    </row>
    <row r="154" spans="2:11" x14ac:dyDescent="0.45">
      <c r="B154" s="45">
        <v>8</v>
      </c>
      <c r="C154" s="45">
        <v>1</v>
      </c>
      <c r="D154" s="45" t="s">
        <v>236</v>
      </c>
      <c r="E154" s="45" t="s">
        <v>223</v>
      </c>
      <c r="F154" s="45" t="s">
        <v>233</v>
      </c>
      <c r="G154" s="45">
        <v>27</v>
      </c>
      <c r="H154" s="47">
        <v>9900</v>
      </c>
      <c r="I154" s="47" t="s">
        <v>217</v>
      </c>
      <c r="J154" s="47"/>
      <c r="K154" s="47">
        <f>H154+J154</f>
        <v>9900</v>
      </c>
    </row>
    <row r="155" spans="2:11" x14ac:dyDescent="0.45">
      <c r="B155" s="45">
        <v>8</v>
      </c>
      <c r="C155" s="45">
        <v>2</v>
      </c>
      <c r="D155" s="45" t="s">
        <v>220</v>
      </c>
      <c r="E155" s="45" t="s">
        <v>223</v>
      </c>
      <c r="F155" s="45" t="s">
        <v>233</v>
      </c>
      <c r="G155" s="45">
        <v>28</v>
      </c>
      <c r="H155" s="47">
        <v>6600</v>
      </c>
      <c r="I155" s="47" t="s">
        <v>217</v>
      </c>
      <c r="J155" s="47"/>
      <c r="K155" s="47">
        <f>H155+J155</f>
        <v>6600</v>
      </c>
    </row>
    <row r="156" spans="2:11" x14ac:dyDescent="0.45">
      <c r="B156" s="45">
        <v>8</v>
      </c>
      <c r="C156" s="45">
        <v>2</v>
      </c>
      <c r="D156" s="45" t="s">
        <v>220</v>
      </c>
      <c r="E156" s="45" t="s">
        <v>223</v>
      </c>
      <c r="F156" s="45" t="s">
        <v>233</v>
      </c>
      <c r="G156" s="45">
        <v>28</v>
      </c>
      <c r="H156" s="47">
        <v>6600</v>
      </c>
      <c r="I156" s="47" t="s">
        <v>217</v>
      </c>
      <c r="J156" s="47"/>
      <c r="K156" s="47">
        <f>H156+J156</f>
        <v>6600</v>
      </c>
    </row>
    <row r="157" spans="2:11" x14ac:dyDescent="0.45">
      <c r="B157" s="45">
        <v>8</v>
      </c>
      <c r="C157" s="45">
        <v>2</v>
      </c>
      <c r="D157" s="45" t="s">
        <v>220</v>
      </c>
      <c r="E157" s="45" t="s">
        <v>223</v>
      </c>
      <c r="F157" s="45" t="s">
        <v>233</v>
      </c>
      <c r="G157" s="45">
        <v>20</v>
      </c>
      <c r="H157" s="47">
        <v>2200</v>
      </c>
      <c r="I157" s="47" t="s">
        <v>217</v>
      </c>
      <c r="J157" s="47"/>
      <c r="K157" s="47">
        <f>H157+J157</f>
        <v>2200</v>
      </c>
    </row>
    <row r="158" spans="2:11" x14ac:dyDescent="0.45">
      <c r="B158" s="45">
        <v>8</v>
      </c>
      <c r="C158" s="45">
        <v>2</v>
      </c>
      <c r="D158" s="45" t="s">
        <v>220</v>
      </c>
      <c r="E158" s="45" t="s">
        <v>224</v>
      </c>
      <c r="F158" s="45" t="s">
        <v>179</v>
      </c>
      <c r="G158" s="45">
        <v>50</v>
      </c>
      <c r="H158" s="47">
        <v>13200</v>
      </c>
      <c r="I158" s="47" t="s">
        <v>215</v>
      </c>
      <c r="J158" s="47">
        <v>6600</v>
      </c>
      <c r="K158" s="47">
        <f>H158+J158</f>
        <v>19800</v>
      </c>
    </row>
    <row r="159" spans="2:11" x14ac:dyDescent="0.45">
      <c r="B159" s="45">
        <v>8</v>
      </c>
      <c r="C159" s="45">
        <v>3</v>
      </c>
      <c r="D159" s="45" t="s">
        <v>150</v>
      </c>
      <c r="E159" s="45" t="s">
        <v>223</v>
      </c>
      <c r="F159" s="45" t="s">
        <v>233</v>
      </c>
      <c r="G159" s="45">
        <v>20</v>
      </c>
      <c r="H159" s="47">
        <v>2200</v>
      </c>
      <c r="I159" s="47" t="s">
        <v>217</v>
      </c>
      <c r="J159" s="47"/>
      <c r="K159" s="47">
        <f>H159+J159</f>
        <v>2200</v>
      </c>
    </row>
    <row r="160" spans="2:11" x14ac:dyDescent="0.45">
      <c r="B160" s="45">
        <v>8</v>
      </c>
      <c r="C160" s="45">
        <v>3</v>
      </c>
      <c r="D160" s="45" t="s">
        <v>150</v>
      </c>
      <c r="E160" s="45" t="s">
        <v>223</v>
      </c>
      <c r="F160" s="45" t="s">
        <v>233</v>
      </c>
      <c r="G160" s="45">
        <v>28</v>
      </c>
      <c r="H160" s="47">
        <v>3300</v>
      </c>
      <c r="I160" s="47" t="s">
        <v>217</v>
      </c>
      <c r="J160" s="47"/>
      <c r="K160" s="47">
        <f>H160+J160</f>
        <v>3300</v>
      </c>
    </row>
    <row r="161" spans="2:11" x14ac:dyDescent="0.45">
      <c r="B161" s="45">
        <v>8</v>
      </c>
      <c r="C161" s="45">
        <v>3</v>
      </c>
      <c r="D161" s="45" t="s">
        <v>150</v>
      </c>
      <c r="E161" s="45" t="s">
        <v>223</v>
      </c>
      <c r="F161" s="45" t="s">
        <v>233</v>
      </c>
      <c r="G161" s="45">
        <v>28</v>
      </c>
      <c r="H161" s="47">
        <v>3300</v>
      </c>
      <c r="I161" s="47" t="s">
        <v>217</v>
      </c>
      <c r="J161" s="47"/>
      <c r="K161" s="47">
        <f>H161+J161</f>
        <v>3300</v>
      </c>
    </row>
    <row r="162" spans="2:11" x14ac:dyDescent="0.45">
      <c r="B162" s="45">
        <v>8</v>
      </c>
      <c r="C162" s="45">
        <v>3</v>
      </c>
      <c r="D162" s="45" t="s">
        <v>150</v>
      </c>
      <c r="E162" s="45" t="s">
        <v>223</v>
      </c>
      <c r="F162" s="45" t="s">
        <v>179</v>
      </c>
      <c r="G162" s="45">
        <v>40</v>
      </c>
      <c r="H162" s="47">
        <v>8800</v>
      </c>
      <c r="I162" s="47" t="s">
        <v>217</v>
      </c>
      <c r="J162" s="47"/>
      <c r="K162" s="47">
        <f>H162+J162</f>
        <v>8800</v>
      </c>
    </row>
    <row r="163" spans="2:11" x14ac:dyDescent="0.45">
      <c r="B163" s="45">
        <v>8</v>
      </c>
      <c r="C163" s="45">
        <v>3</v>
      </c>
      <c r="D163" s="45" t="s">
        <v>150</v>
      </c>
      <c r="E163" s="45" t="s">
        <v>227</v>
      </c>
      <c r="F163" s="45" t="s">
        <v>179</v>
      </c>
      <c r="G163" s="45">
        <v>30</v>
      </c>
      <c r="H163" s="47">
        <v>8800</v>
      </c>
      <c r="I163" s="47" t="s">
        <v>217</v>
      </c>
      <c r="J163" s="47"/>
      <c r="K163" s="47">
        <f>H163+J163</f>
        <v>8800</v>
      </c>
    </row>
    <row r="164" spans="2:11" x14ac:dyDescent="0.45">
      <c r="B164" s="45">
        <v>8</v>
      </c>
      <c r="C164" s="45">
        <v>3</v>
      </c>
      <c r="D164" s="45" t="s">
        <v>150</v>
      </c>
      <c r="E164" s="45" t="s">
        <v>223</v>
      </c>
      <c r="F164" s="45" t="s">
        <v>179</v>
      </c>
      <c r="G164" s="45">
        <v>35</v>
      </c>
      <c r="H164" s="47">
        <v>8800</v>
      </c>
      <c r="I164" s="106" t="s">
        <v>215</v>
      </c>
      <c r="J164" s="47">
        <v>6600</v>
      </c>
      <c r="K164" s="47">
        <f>H164+J164</f>
        <v>15400</v>
      </c>
    </row>
    <row r="165" spans="2:11" x14ac:dyDescent="0.45">
      <c r="B165" s="45">
        <v>8</v>
      </c>
      <c r="C165" s="45">
        <v>4</v>
      </c>
      <c r="D165" s="45" t="s">
        <v>132</v>
      </c>
      <c r="E165" s="45" t="s">
        <v>223</v>
      </c>
      <c r="F165" s="45" t="s">
        <v>179</v>
      </c>
      <c r="G165" s="45">
        <v>30</v>
      </c>
      <c r="H165" s="47">
        <v>13200</v>
      </c>
      <c r="I165" s="47" t="s">
        <v>217</v>
      </c>
      <c r="J165" s="47"/>
      <c r="K165" s="47">
        <f>H165+J165</f>
        <v>13200</v>
      </c>
    </row>
    <row r="166" spans="2:11" x14ac:dyDescent="0.45">
      <c r="B166" s="45">
        <v>8</v>
      </c>
      <c r="C166" s="45">
        <v>5</v>
      </c>
      <c r="D166" s="45" t="s">
        <v>234</v>
      </c>
      <c r="E166" s="45" t="s">
        <v>223</v>
      </c>
      <c r="F166" s="45" t="s">
        <v>179</v>
      </c>
      <c r="G166" s="45">
        <v>50</v>
      </c>
      <c r="H166" s="47">
        <v>13200</v>
      </c>
      <c r="I166" s="47" t="s">
        <v>217</v>
      </c>
      <c r="J166" s="47"/>
      <c r="K166" s="47">
        <f>H166+J166</f>
        <v>13200</v>
      </c>
    </row>
    <row r="167" spans="2:11" x14ac:dyDescent="0.45">
      <c r="B167" s="45">
        <v>8</v>
      </c>
      <c r="C167" s="45">
        <v>6</v>
      </c>
      <c r="D167" s="45" t="s">
        <v>213</v>
      </c>
      <c r="E167" s="45" t="s">
        <v>237</v>
      </c>
      <c r="F167" s="45" t="s">
        <v>179</v>
      </c>
      <c r="G167" s="45">
        <v>40</v>
      </c>
      <c r="H167" s="47">
        <v>6600</v>
      </c>
      <c r="I167" s="47" t="s">
        <v>215</v>
      </c>
      <c r="J167" s="47"/>
      <c r="K167" s="47">
        <f>H167+J167</f>
        <v>6600</v>
      </c>
    </row>
    <row r="168" spans="2:11" x14ac:dyDescent="0.45">
      <c r="B168" s="45">
        <v>8</v>
      </c>
      <c r="C168" s="45">
        <v>6</v>
      </c>
      <c r="D168" s="45" t="s">
        <v>213</v>
      </c>
      <c r="E168" s="45" t="s">
        <v>223</v>
      </c>
      <c r="F168" s="45" t="s">
        <v>179</v>
      </c>
      <c r="G168" s="45">
        <v>30</v>
      </c>
      <c r="H168" s="47">
        <v>11550</v>
      </c>
      <c r="I168" s="47" t="s">
        <v>217</v>
      </c>
      <c r="J168" s="47"/>
      <c r="K168" s="47">
        <f>H168+J168</f>
        <v>11550</v>
      </c>
    </row>
    <row r="169" spans="2:11" x14ac:dyDescent="0.45">
      <c r="B169" s="45">
        <v>8</v>
      </c>
      <c r="C169" s="45">
        <v>6</v>
      </c>
      <c r="D169" s="45" t="s">
        <v>213</v>
      </c>
      <c r="E169" s="45" t="s">
        <v>221</v>
      </c>
      <c r="F169" s="45" t="s">
        <v>179</v>
      </c>
      <c r="G169" s="45">
        <v>15</v>
      </c>
      <c r="H169" s="47">
        <v>3300</v>
      </c>
      <c r="I169" s="47" t="s">
        <v>222</v>
      </c>
      <c r="J169" s="47">
        <v>4400</v>
      </c>
      <c r="K169" s="47">
        <f>H169+J169</f>
        <v>7700</v>
      </c>
    </row>
    <row r="170" spans="2:11" x14ac:dyDescent="0.45">
      <c r="B170" s="45">
        <v>8</v>
      </c>
      <c r="C170" s="45">
        <v>7</v>
      </c>
      <c r="D170" s="45" t="s">
        <v>218</v>
      </c>
      <c r="E170" s="45" t="s">
        <v>223</v>
      </c>
      <c r="F170" s="45" t="s">
        <v>179</v>
      </c>
      <c r="G170" s="45">
        <v>50</v>
      </c>
      <c r="H170" s="47">
        <v>14850</v>
      </c>
      <c r="I170" s="47" t="s">
        <v>217</v>
      </c>
      <c r="J170" s="47">
        <v>6600</v>
      </c>
      <c r="K170" s="47">
        <f>H170+J170</f>
        <v>21450</v>
      </c>
    </row>
    <row r="171" spans="2:11" x14ac:dyDescent="0.45">
      <c r="B171" s="45">
        <v>8</v>
      </c>
      <c r="C171" s="45">
        <v>7</v>
      </c>
      <c r="D171" s="45" t="s">
        <v>218</v>
      </c>
      <c r="E171" s="45" t="s">
        <v>232</v>
      </c>
      <c r="F171" s="45" t="s">
        <v>179</v>
      </c>
      <c r="G171" s="45">
        <v>10</v>
      </c>
      <c r="H171" s="47">
        <v>9900</v>
      </c>
      <c r="I171" s="47" t="s">
        <v>217</v>
      </c>
      <c r="J171" s="47"/>
      <c r="K171" s="47">
        <f>H171+J171</f>
        <v>9900</v>
      </c>
    </row>
    <row r="172" spans="2:11" x14ac:dyDescent="0.45">
      <c r="B172" s="45">
        <v>8</v>
      </c>
      <c r="C172" s="45">
        <v>8</v>
      </c>
      <c r="D172" s="45" t="s">
        <v>236</v>
      </c>
      <c r="E172" s="45" t="s">
        <v>223</v>
      </c>
      <c r="F172" s="45" t="s">
        <v>179</v>
      </c>
      <c r="G172" s="45">
        <v>60</v>
      </c>
      <c r="H172" s="47">
        <v>13200</v>
      </c>
      <c r="I172" s="47" t="s">
        <v>217</v>
      </c>
      <c r="J172" s="47"/>
      <c r="K172" s="47">
        <f>H172+J172</f>
        <v>13200</v>
      </c>
    </row>
    <row r="173" spans="2:11" x14ac:dyDescent="0.45">
      <c r="B173" s="45">
        <v>8</v>
      </c>
      <c r="C173" s="45">
        <v>9</v>
      </c>
      <c r="D173" s="45" t="s">
        <v>228</v>
      </c>
      <c r="E173" s="45" t="s">
        <v>227</v>
      </c>
      <c r="F173" s="45" t="s">
        <v>179</v>
      </c>
      <c r="G173" s="45">
        <v>20</v>
      </c>
      <c r="H173" s="47">
        <v>8800</v>
      </c>
      <c r="I173" s="47" t="s">
        <v>217</v>
      </c>
      <c r="J173" s="47"/>
      <c r="K173" s="47">
        <f>H173+J173</f>
        <v>8800</v>
      </c>
    </row>
    <row r="174" spans="2:11" x14ac:dyDescent="0.45">
      <c r="B174" s="45">
        <v>8</v>
      </c>
      <c r="C174" s="45">
        <v>9</v>
      </c>
      <c r="D174" s="45" t="s">
        <v>228</v>
      </c>
      <c r="E174" s="45" t="s">
        <v>227</v>
      </c>
      <c r="F174" s="45" t="s">
        <v>179</v>
      </c>
      <c r="G174" s="45">
        <v>40</v>
      </c>
      <c r="H174" s="47">
        <v>8800</v>
      </c>
      <c r="I174" s="47" t="s">
        <v>217</v>
      </c>
      <c r="J174" s="47"/>
      <c r="K174" s="47">
        <f>H174+J174</f>
        <v>8800</v>
      </c>
    </row>
    <row r="175" spans="2:11" x14ac:dyDescent="0.45">
      <c r="B175" s="45">
        <v>8</v>
      </c>
      <c r="C175" s="45">
        <v>9</v>
      </c>
      <c r="D175" s="45" t="s">
        <v>228</v>
      </c>
      <c r="E175" s="45" t="s">
        <v>223</v>
      </c>
      <c r="F175" s="45" t="s">
        <v>233</v>
      </c>
      <c r="G175" s="45">
        <v>29</v>
      </c>
      <c r="H175" s="47">
        <v>8800</v>
      </c>
      <c r="I175" s="47" t="s">
        <v>217</v>
      </c>
      <c r="J175" s="47"/>
      <c r="K175" s="47">
        <f>H175+J175</f>
        <v>8800</v>
      </c>
    </row>
    <row r="176" spans="2:11" x14ac:dyDescent="0.45">
      <c r="B176" s="45">
        <v>8</v>
      </c>
      <c r="C176" s="45">
        <v>9</v>
      </c>
      <c r="D176" s="45" t="s">
        <v>228</v>
      </c>
      <c r="E176" s="45" t="s">
        <v>238</v>
      </c>
      <c r="F176" s="45" t="s">
        <v>179</v>
      </c>
      <c r="G176" s="45">
        <v>40</v>
      </c>
      <c r="H176" s="47">
        <v>8800</v>
      </c>
      <c r="I176" s="47" t="s">
        <v>215</v>
      </c>
      <c r="J176" s="47"/>
      <c r="K176" s="47">
        <f>H176+J176</f>
        <v>8800</v>
      </c>
    </row>
    <row r="177" spans="2:11" x14ac:dyDescent="0.45">
      <c r="B177" s="45">
        <v>8</v>
      </c>
      <c r="C177" s="45">
        <v>10</v>
      </c>
      <c r="D177" s="45" t="s">
        <v>150</v>
      </c>
      <c r="E177" s="45" t="s">
        <v>223</v>
      </c>
      <c r="F177" s="45" t="s">
        <v>233</v>
      </c>
      <c r="G177" s="45">
        <v>29</v>
      </c>
      <c r="H177" s="47">
        <v>6600</v>
      </c>
      <c r="I177" s="47" t="s">
        <v>217</v>
      </c>
      <c r="J177" s="47"/>
      <c r="K177" s="47">
        <f>H177+J177</f>
        <v>6600</v>
      </c>
    </row>
    <row r="178" spans="2:11" x14ac:dyDescent="0.45">
      <c r="B178" s="45">
        <v>8</v>
      </c>
      <c r="C178" s="45">
        <v>10</v>
      </c>
      <c r="D178" s="45" t="s">
        <v>150</v>
      </c>
      <c r="E178" s="45" t="s">
        <v>227</v>
      </c>
      <c r="F178" s="45" t="s">
        <v>179</v>
      </c>
      <c r="G178" s="45">
        <v>40</v>
      </c>
      <c r="H178" s="47">
        <v>8800</v>
      </c>
      <c r="I178" s="47" t="s">
        <v>215</v>
      </c>
      <c r="J178" s="47"/>
      <c r="K178" s="47">
        <f>H178+J178</f>
        <v>8800</v>
      </c>
    </row>
    <row r="179" spans="2:11" x14ac:dyDescent="0.45">
      <c r="B179" s="45">
        <v>8</v>
      </c>
      <c r="C179" s="45">
        <v>11</v>
      </c>
      <c r="D179" s="45" t="s">
        <v>239</v>
      </c>
      <c r="E179" s="45" t="s">
        <v>230</v>
      </c>
      <c r="F179" s="45" t="s">
        <v>179</v>
      </c>
      <c r="G179" s="45">
        <v>200</v>
      </c>
      <c r="H179" s="47">
        <v>19800</v>
      </c>
      <c r="I179" s="47" t="s">
        <v>222</v>
      </c>
      <c r="J179" s="47"/>
      <c r="K179" s="47">
        <f>H179+J179</f>
        <v>19800</v>
      </c>
    </row>
    <row r="180" spans="2:11" x14ac:dyDescent="0.45">
      <c r="B180" s="45">
        <v>8</v>
      </c>
      <c r="C180" s="45">
        <v>12</v>
      </c>
      <c r="D180" s="45" t="s">
        <v>234</v>
      </c>
      <c r="E180" s="45" t="s">
        <v>232</v>
      </c>
      <c r="F180" s="45" t="s">
        <v>179</v>
      </c>
      <c r="G180" s="45">
        <v>20</v>
      </c>
      <c r="H180" s="47">
        <v>6600</v>
      </c>
      <c r="I180" s="47" t="s">
        <v>217</v>
      </c>
      <c r="J180" s="47"/>
      <c r="K180" s="47">
        <f>H180+J180</f>
        <v>6600</v>
      </c>
    </row>
    <row r="181" spans="2:11" x14ac:dyDescent="0.45">
      <c r="B181" s="45">
        <v>8</v>
      </c>
      <c r="C181" s="45">
        <v>13</v>
      </c>
      <c r="D181" s="45" t="s">
        <v>213</v>
      </c>
      <c r="E181" s="45" t="s">
        <v>223</v>
      </c>
      <c r="F181" s="45" t="s">
        <v>179</v>
      </c>
      <c r="G181" s="45">
        <v>22</v>
      </c>
      <c r="H181" s="47">
        <v>6600</v>
      </c>
      <c r="I181" s="47" t="s">
        <v>217</v>
      </c>
      <c r="J181" s="47"/>
      <c r="K181" s="47">
        <f>H181+J181</f>
        <v>6600</v>
      </c>
    </row>
    <row r="182" spans="2:11" x14ac:dyDescent="0.45">
      <c r="B182" s="45">
        <v>8</v>
      </c>
      <c r="C182" s="45">
        <v>13</v>
      </c>
      <c r="D182" s="45" t="s">
        <v>213</v>
      </c>
      <c r="E182" s="45" t="s">
        <v>221</v>
      </c>
      <c r="F182" s="45" t="s">
        <v>179</v>
      </c>
      <c r="G182" s="45">
        <v>8</v>
      </c>
      <c r="H182" s="47">
        <v>3300</v>
      </c>
      <c r="I182" s="47" t="s">
        <v>222</v>
      </c>
      <c r="J182" s="47">
        <v>4400</v>
      </c>
      <c r="K182" s="47">
        <f>H182+J182</f>
        <v>7700</v>
      </c>
    </row>
    <row r="183" spans="2:11" x14ac:dyDescent="0.45">
      <c r="B183" s="45">
        <v>8</v>
      </c>
      <c r="C183" s="45">
        <v>15</v>
      </c>
      <c r="D183" s="45" t="s">
        <v>236</v>
      </c>
      <c r="E183" s="45" t="s">
        <v>224</v>
      </c>
      <c r="F183" s="45" t="s">
        <v>233</v>
      </c>
      <c r="G183" s="45">
        <v>42</v>
      </c>
      <c r="H183" s="47">
        <v>9900</v>
      </c>
      <c r="I183" s="47" t="s">
        <v>217</v>
      </c>
      <c r="J183" s="47"/>
      <c r="K183" s="47">
        <f>H183+J183</f>
        <v>9900</v>
      </c>
    </row>
    <row r="184" spans="2:11" x14ac:dyDescent="0.45">
      <c r="B184" s="45">
        <v>8</v>
      </c>
      <c r="C184" s="45">
        <v>16</v>
      </c>
      <c r="D184" s="45" t="s">
        <v>220</v>
      </c>
      <c r="E184" s="45" t="s">
        <v>224</v>
      </c>
      <c r="F184" s="45" t="s">
        <v>233</v>
      </c>
      <c r="G184" s="45">
        <v>42</v>
      </c>
      <c r="H184" s="47">
        <v>22000</v>
      </c>
      <c r="I184" s="47" t="s">
        <v>217</v>
      </c>
      <c r="J184" s="47"/>
      <c r="K184" s="47">
        <f>H184+J184</f>
        <v>22000</v>
      </c>
    </row>
    <row r="185" spans="2:11" x14ac:dyDescent="0.45">
      <c r="B185" s="45">
        <v>8</v>
      </c>
      <c r="C185" s="45">
        <v>16</v>
      </c>
      <c r="D185" s="45" t="s">
        <v>220</v>
      </c>
      <c r="E185" s="45" t="s">
        <v>232</v>
      </c>
      <c r="F185" s="45" t="s">
        <v>179</v>
      </c>
      <c r="G185" s="45">
        <v>19</v>
      </c>
      <c r="H185" s="47">
        <v>8800</v>
      </c>
      <c r="I185" s="106" t="s">
        <v>240</v>
      </c>
      <c r="J185" s="47">
        <v>6600</v>
      </c>
      <c r="K185" s="47">
        <f>H185+J185</f>
        <v>15400</v>
      </c>
    </row>
    <row r="186" spans="2:11" x14ac:dyDescent="0.45">
      <c r="B186" s="45">
        <v>8</v>
      </c>
      <c r="C186" s="45">
        <v>17</v>
      </c>
      <c r="D186" s="45" t="s">
        <v>150</v>
      </c>
      <c r="E186" s="45" t="s">
        <v>224</v>
      </c>
      <c r="F186" s="45" t="s">
        <v>233</v>
      </c>
      <c r="G186" s="45">
        <v>42</v>
      </c>
      <c r="H186" s="47">
        <v>8800</v>
      </c>
      <c r="I186" s="47" t="s">
        <v>217</v>
      </c>
      <c r="J186" s="47"/>
      <c r="K186" s="47">
        <f>H186+J186</f>
        <v>8800</v>
      </c>
    </row>
    <row r="187" spans="2:11" x14ac:dyDescent="0.45">
      <c r="B187" s="45">
        <v>8</v>
      </c>
      <c r="C187" s="45">
        <v>17</v>
      </c>
      <c r="D187" s="45" t="s">
        <v>150</v>
      </c>
      <c r="E187" s="45" t="s">
        <v>230</v>
      </c>
      <c r="F187" s="45" t="s">
        <v>179</v>
      </c>
      <c r="G187" s="45">
        <v>60</v>
      </c>
      <c r="H187" s="47">
        <v>13200</v>
      </c>
      <c r="I187" s="47" t="s">
        <v>222</v>
      </c>
      <c r="J187" s="47"/>
      <c r="K187" s="47">
        <f>H187+J187</f>
        <v>13200</v>
      </c>
    </row>
    <row r="188" spans="2:11" x14ac:dyDescent="0.45">
      <c r="B188" s="45">
        <v>8</v>
      </c>
      <c r="C188" s="45">
        <v>17</v>
      </c>
      <c r="D188" s="45" t="s">
        <v>150</v>
      </c>
      <c r="E188" s="45" t="s">
        <v>231</v>
      </c>
      <c r="F188" s="45" t="s">
        <v>179</v>
      </c>
      <c r="G188" s="45">
        <v>28</v>
      </c>
      <c r="H188" s="47">
        <v>8800</v>
      </c>
      <c r="I188" s="47" t="s">
        <v>215</v>
      </c>
      <c r="J188" s="47">
        <v>6600</v>
      </c>
      <c r="K188" s="47">
        <f>H188+J188</f>
        <v>15400</v>
      </c>
    </row>
    <row r="189" spans="2:11" x14ac:dyDescent="0.45">
      <c r="B189" s="45">
        <v>8</v>
      </c>
      <c r="C189" s="45">
        <v>18</v>
      </c>
      <c r="D189" s="45" t="s">
        <v>132</v>
      </c>
      <c r="E189" s="45" t="s">
        <v>221</v>
      </c>
      <c r="F189" s="45" t="s">
        <v>179</v>
      </c>
      <c r="G189" s="45">
        <v>60</v>
      </c>
      <c r="H189" s="47">
        <v>6600</v>
      </c>
      <c r="I189" s="47" t="s">
        <v>222</v>
      </c>
      <c r="J189" s="47"/>
      <c r="K189" s="47">
        <f>H189+J189</f>
        <v>6600</v>
      </c>
    </row>
    <row r="190" spans="2:11" x14ac:dyDescent="0.45">
      <c r="B190" s="45">
        <v>8</v>
      </c>
      <c r="C190" s="45">
        <v>19</v>
      </c>
      <c r="D190" s="45" t="s">
        <v>234</v>
      </c>
      <c r="E190" s="45" t="s">
        <v>230</v>
      </c>
      <c r="F190" s="45" t="s">
        <v>179</v>
      </c>
      <c r="G190" s="45">
        <v>30</v>
      </c>
      <c r="H190" s="47">
        <v>4950</v>
      </c>
      <c r="I190" s="47" t="s">
        <v>222</v>
      </c>
      <c r="J190" s="47"/>
      <c r="K190" s="47">
        <f>H190+J190</f>
        <v>4950</v>
      </c>
    </row>
    <row r="191" spans="2:11" x14ac:dyDescent="0.45">
      <c r="B191" s="45">
        <v>8</v>
      </c>
      <c r="C191" s="45">
        <v>20</v>
      </c>
      <c r="D191" s="45" t="s">
        <v>213</v>
      </c>
      <c r="E191" s="45" t="s">
        <v>230</v>
      </c>
      <c r="F191" s="45" t="s">
        <v>179</v>
      </c>
      <c r="G191" s="45">
        <v>60</v>
      </c>
      <c r="H191" s="47">
        <v>8250</v>
      </c>
      <c r="I191" s="47" t="s">
        <v>222</v>
      </c>
      <c r="J191" s="47"/>
      <c r="K191" s="47">
        <f>H191+J191</f>
        <v>8250</v>
      </c>
    </row>
    <row r="192" spans="2:11" x14ac:dyDescent="0.45">
      <c r="B192" s="45">
        <v>8</v>
      </c>
      <c r="C192" s="45">
        <v>20</v>
      </c>
      <c r="D192" s="45" t="s">
        <v>213</v>
      </c>
      <c r="E192" s="45" t="s">
        <v>221</v>
      </c>
      <c r="F192" s="45" t="s">
        <v>179</v>
      </c>
      <c r="G192" s="45">
        <v>8</v>
      </c>
      <c r="H192" s="47">
        <v>3300</v>
      </c>
      <c r="I192" s="47" t="s">
        <v>222</v>
      </c>
      <c r="J192" s="47">
        <v>4400</v>
      </c>
      <c r="K192" s="47">
        <f>H192+J192</f>
        <v>7700</v>
      </c>
    </row>
    <row r="193" spans="2:11" x14ac:dyDescent="0.45">
      <c r="B193" s="45">
        <v>8</v>
      </c>
      <c r="C193" s="45">
        <v>21</v>
      </c>
      <c r="D193" s="45" t="s">
        <v>235</v>
      </c>
      <c r="E193" s="45" t="s">
        <v>230</v>
      </c>
      <c r="F193" s="45" t="s">
        <v>179</v>
      </c>
      <c r="G193" s="45">
        <v>30</v>
      </c>
      <c r="H193" s="47">
        <v>4950</v>
      </c>
      <c r="I193" s="47" t="s">
        <v>222</v>
      </c>
      <c r="J193" s="47"/>
      <c r="K193" s="47">
        <f>H193+J193</f>
        <v>4950</v>
      </c>
    </row>
    <row r="194" spans="2:11" x14ac:dyDescent="0.45">
      <c r="B194" s="45">
        <v>8</v>
      </c>
      <c r="C194" s="45">
        <v>22</v>
      </c>
      <c r="D194" s="45" t="s">
        <v>235</v>
      </c>
      <c r="E194" s="45" t="s">
        <v>230</v>
      </c>
      <c r="F194" s="45" t="s">
        <v>179</v>
      </c>
      <c r="G194" s="45">
        <v>60</v>
      </c>
      <c r="H194" s="47">
        <v>8250</v>
      </c>
      <c r="I194" s="47" t="s">
        <v>222</v>
      </c>
      <c r="J194" s="47"/>
      <c r="K194" s="47">
        <f>H194+J194</f>
        <v>8250</v>
      </c>
    </row>
    <row r="195" spans="2:11" x14ac:dyDescent="0.45">
      <c r="B195" s="45">
        <v>8</v>
      </c>
      <c r="C195" s="45">
        <v>23</v>
      </c>
      <c r="D195" s="45" t="s">
        <v>236</v>
      </c>
      <c r="E195" s="45" t="s">
        <v>230</v>
      </c>
      <c r="F195" s="45" t="s">
        <v>179</v>
      </c>
      <c r="G195" s="45">
        <v>50</v>
      </c>
      <c r="H195" s="47">
        <v>6600</v>
      </c>
      <c r="I195" s="47" t="s">
        <v>222</v>
      </c>
      <c r="J195" s="47"/>
      <c r="K195" s="47">
        <f>H195+J195</f>
        <v>6600</v>
      </c>
    </row>
    <row r="196" spans="2:11" x14ac:dyDescent="0.45">
      <c r="B196" s="45">
        <v>8</v>
      </c>
      <c r="C196" s="45">
        <v>23</v>
      </c>
      <c r="D196" s="45" t="s">
        <v>236</v>
      </c>
      <c r="E196" s="45" t="s">
        <v>226</v>
      </c>
      <c r="F196" s="45" t="s">
        <v>179</v>
      </c>
      <c r="G196" s="45">
        <v>65</v>
      </c>
      <c r="H196" s="47">
        <v>15400</v>
      </c>
      <c r="I196" s="47" t="s">
        <v>222</v>
      </c>
      <c r="J196" s="47">
        <v>4400</v>
      </c>
      <c r="K196" s="47">
        <f>H196+J196</f>
        <v>19800</v>
      </c>
    </row>
    <row r="197" spans="2:11" x14ac:dyDescent="0.45">
      <c r="B197" s="45">
        <v>8</v>
      </c>
      <c r="C197" s="45">
        <v>23</v>
      </c>
      <c r="D197" s="45" t="s">
        <v>236</v>
      </c>
      <c r="E197" s="45" t="s">
        <v>232</v>
      </c>
      <c r="F197" s="45" t="s">
        <v>179</v>
      </c>
      <c r="G197" s="45">
        <v>25</v>
      </c>
      <c r="H197" s="47">
        <v>8800</v>
      </c>
      <c r="I197" s="47" t="s">
        <v>240</v>
      </c>
      <c r="J197" s="47"/>
      <c r="K197" s="47">
        <f>H197+J197</f>
        <v>8800</v>
      </c>
    </row>
    <row r="198" spans="2:11" x14ac:dyDescent="0.45">
      <c r="B198" s="45">
        <v>8</v>
      </c>
      <c r="C198" s="45">
        <v>24</v>
      </c>
      <c r="D198" s="45" t="s">
        <v>220</v>
      </c>
      <c r="E198" s="45" t="s">
        <v>226</v>
      </c>
      <c r="F198" s="45" t="s">
        <v>179</v>
      </c>
      <c r="G198" s="45">
        <v>65</v>
      </c>
      <c r="H198" s="47">
        <v>6600</v>
      </c>
      <c r="I198" s="47" t="s">
        <v>222</v>
      </c>
      <c r="J198" s="47"/>
      <c r="K198" s="47">
        <f>H198+J198</f>
        <v>6600</v>
      </c>
    </row>
    <row r="199" spans="2:11" x14ac:dyDescent="0.45">
      <c r="B199" s="45">
        <v>8</v>
      </c>
      <c r="C199" s="45">
        <v>24</v>
      </c>
      <c r="D199" s="45" t="s">
        <v>220</v>
      </c>
      <c r="E199" s="45" t="s">
        <v>230</v>
      </c>
      <c r="F199" s="45" t="s">
        <v>179</v>
      </c>
      <c r="G199" s="45">
        <v>100</v>
      </c>
      <c r="H199" s="47">
        <v>11000</v>
      </c>
      <c r="I199" s="47" t="s">
        <v>222</v>
      </c>
      <c r="J199" s="47"/>
      <c r="K199" s="47">
        <f>H199+J199</f>
        <v>11000</v>
      </c>
    </row>
    <row r="200" spans="2:11" x14ac:dyDescent="0.45">
      <c r="B200" s="45">
        <v>8</v>
      </c>
      <c r="C200" s="45">
        <v>24</v>
      </c>
      <c r="D200" s="45" t="s">
        <v>220</v>
      </c>
      <c r="E200" s="45" t="s">
        <v>216</v>
      </c>
      <c r="F200" s="45" t="s">
        <v>179</v>
      </c>
      <c r="G200" s="45">
        <v>40</v>
      </c>
      <c r="H200" s="47">
        <v>8800</v>
      </c>
      <c r="I200" s="47" t="s">
        <v>240</v>
      </c>
      <c r="J200" s="47"/>
      <c r="K200" s="47">
        <f>H200+J200</f>
        <v>8800</v>
      </c>
    </row>
    <row r="201" spans="2:11" x14ac:dyDescent="0.45">
      <c r="B201" s="45">
        <v>8</v>
      </c>
      <c r="C201" s="45">
        <v>25</v>
      </c>
      <c r="D201" s="45" t="s">
        <v>150</v>
      </c>
      <c r="E201" s="45" t="s">
        <v>223</v>
      </c>
      <c r="F201" s="45" t="s">
        <v>179</v>
      </c>
      <c r="G201" s="45">
        <v>30</v>
      </c>
      <c r="H201" s="47">
        <v>9900</v>
      </c>
      <c r="I201" s="106" t="s">
        <v>240</v>
      </c>
      <c r="J201" s="47">
        <v>3300</v>
      </c>
      <c r="K201" s="47">
        <f>H201+J201</f>
        <v>13200</v>
      </c>
    </row>
    <row r="202" spans="2:11" x14ac:dyDescent="0.45">
      <c r="B202" s="45">
        <v>8</v>
      </c>
      <c r="C202" s="45">
        <v>26</v>
      </c>
      <c r="D202" s="45" t="s">
        <v>132</v>
      </c>
      <c r="E202" s="45" t="s">
        <v>241</v>
      </c>
      <c r="F202" s="45" t="s">
        <v>179</v>
      </c>
      <c r="G202" s="45">
        <v>15</v>
      </c>
      <c r="H202" s="47">
        <v>6600</v>
      </c>
      <c r="I202" s="47" t="s">
        <v>240</v>
      </c>
      <c r="J202" s="47"/>
      <c r="K202" s="47">
        <f>H202+J202</f>
        <v>6600</v>
      </c>
    </row>
    <row r="203" spans="2:11" x14ac:dyDescent="0.45">
      <c r="B203" s="45">
        <v>8</v>
      </c>
      <c r="C203" s="45">
        <v>26</v>
      </c>
      <c r="D203" s="45" t="s">
        <v>132</v>
      </c>
      <c r="E203" s="45" t="s">
        <v>223</v>
      </c>
      <c r="F203" s="45" t="s">
        <v>179</v>
      </c>
      <c r="G203" s="45">
        <v>40</v>
      </c>
      <c r="H203" s="47">
        <v>9900</v>
      </c>
      <c r="I203" s="106" t="s">
        <v>240</v>
      </c>
      <c r="J203" s="47">
        <v>3300</v>
      </c>
      <c r="K203" s="47">
        <f>H203+J203</f>
        <v>13200</v>
      </c>
    </row>
    <row r="204" spans="2:11" x14ac:dyDescent="0.45">
      <c r="B204" s="45">
        <v>8</v>
      </c>
      <c r="C204" s="45">
        <v>27</v>
      </c>
      <c r="D204" s="45" t="s">
        <v>234</v>
      </c>
      <c r="E204" s="45" t="s">
        <v>221</v>
      </c>
      <c r="F204" s="45" t="s">
        <v>179</v>
      </c>
      <c r="G204" s="45">
        <v>8</v>
      </c>
      <c r="H204" s="47">
        <v>3300</v>
      </c>
      <c r="I204" s="47" t="s">
        <v>222</v>
      </c>
      <c r="J204" s="47">
        <v>4400</v>
      </c>
      <c r="K204" s="47">
        <f>H204+J204</f>
        <v>7700</v>
      </c>
    </row>
    <row r="205" spans="2:11" x14ac:dyDescent="0.45">
      <c r="B205" s="45">
        <v>8</v>
      </c>
      <c r="C205" s="45">
        <v>29</v>
      </c>
      <c r="D205" s="45" t="s">
        <v>235</v>
      </c>
      <c r="E205" s="45" t="s">
        <v>221</v>
      </c>
      <c r="F205" s="45" t="s">
        <v>179</v>
      </c>
      <c r="G205" s="45">
        <v>20</v>
      </c>
      <c r="H205" s="47">
        <v>3300</v>
      </c>
      <c r="I205" s="47" t="s">
        <v>222</v>
      </c>
      <c r="J205" s="47">
        <v>4400</v>
      </c>
      <c r="K205" s="47">
        <f>H205+J205</f>
        <v>7700</v>
      </c>
    </row>
    <row r="206" spans="2:11" x14ac:dyDescent="0.45">
      <c r="B206" s="45">
        <v>8</v>
      </c>
      <c r="C206" s="45">
        <v>30</v>
      </c>
      <c r="D206" s="45" t="s">
        <v>236</v>
      </c>
      <c r="E206" s="45" t="s">
        <v>232</v>
      </c>
      <c r="F206" s="45" t="s">
        <v>179</v>
      </c>
      <c r="G206" s="45">
        <v>37</v>
      </c>
      <c r="H206" s="47">
        <v>8800</v>
      </c>
      <c r="I206" s="47" t="s">
        <v>240</v>
      </c>
      <c r="J206" s="47"/>
      <c r="K206" s="47">
        <f>H206+J206</f>
        <v>8800</v>
      </c>
    </row>
    <row r="207" spans="2:11" x14ac:dyDescent="0.45">
      <c r="B207" s="45">
        <v>8</v>
      </c>
      <c r="C207" s="45">
        <v>30</v>
      </c>
      <c r="D207" s="45" t="s">
        <v>236</v>
      </c>
      <c r="E207" s="45" t="s">
        <v>232</v>
      </c>
      <c r="F207" s="45" t="s">
        <v>179</v>
      </c>
      <c r="G207" s="45">
        <v>25</v>
      </c>
      <c r="H207" s="47">
        <v>8800</v>
      </c>
      <c r="I207" s="47" t="s">
        <v>240</v>
      </c>
      <c r="J207" s="47"/>
      <c r="K207" s="47">
        <f>H207+J207</f>
        <v>8800</v>
      </c>
    </row>
    <row r="208" spans="2:11" x14ac:dyDescent="0.45">
      <c r="B208" s="45">
        <v>8</v>
      </c>
      <c r="C208" s="45">
        <v>30</v>
      </c>
      <c r="D208" s="45" t="s">
        <v>236</v>
      </c>
      <c r="E208" s="45" t="s">
        <v>232</v>
      </c>
      <c r="F208" s="45" t="s">
        <v>179</v>
      </c>
      <c r="G208" s="45">
        <v>30</v>
      </c>
      <c r="H208" s="47">
        <v>8800</v>
      </c>
      <c r="I208" s="47" t="s">
        <v>240</v>
      </c>
      <c r="J208" s="47"/>
      <c r="K208" s="47">
        <f>H208+J208</f>
        <v>8800</v>
      </c>
    </row>
    <row r="209" spans="2:11" x14ac:dyDescent="0.45">
      <c r="B209" s="45">
        <v>8</v>
      </c>
      <c r="C209" s="45">
        <v>30</v>
      </c>
      <c r="D209" s="45" t="s">
        <v>236</v>
      </c>
      <c r="E209" s="45" t="s">
        <v>232</v>
      </c>
      <c r="F209" s="45" t="s">
        <v>179</v>
      </c>
      <c r="G209" s="45">
        <v>10</v>
      </c>
      <c r="H209" s="47">
        <v>4400</v>
      </c>
      <c r="I209" s="47" t="s">
        <v>240</v>
      </c>
      <c r="J209" s="47">
        <v>4400</v>
      </c>
      <c r="K209" s="47">
        <f>H209+J209</f>
        <v>8800</v>
      </c>
    </row>
    <row r="210" spans="2:11" x14ac:dyDescent="0.45">
      <c r="B210" s="45">
        <v>8</v>
      </c>
      <c r="C210" s="45">
        <v>31</v>
      </c>
      <c r="D210" s="45" t="s">
        <v>220</v>
      </c>
      <c r="E210" s="45" t="s">
        <v>232</v>
      </c>
      <c r="F210" s="45" t="s">
        <v>179</v>
      </c>
      <c r="G210" s="45">
        <v>37</v>
      </c>
      <c r="H210" s="47">
        <v>8800</v>
      </c>
      <c r="I210" s="47" t="s">
        <v>240</v>
      </c>
      <c r="J210" s="47"/>
      <c r="K210" s="47">
        <f>H210+J210</f>
        <v>8800</v>
      </c>
    </row>
    <row r="211" spans="2:11" x14ac:dyDescent="0.45">
      <c r="B211" s="45">
        <v>8</v>
      </c>
      <c r="C211" s="45">
        <v>31</v>
      </c>
      <c r="D211" s="45" t="s">
        <v>220</v>
      </c>
      <c r="E211" s="45" t="s">
        <v>227</v>
      </c>
      <c r="F211" s="45" t="s">
        <v>179</v>
      </c>
      <c r="G211" s="45">
        <v>40</v>
      </c>
      <c r="H211" s="47">
        <v>8800</v>
      </c>
      <c r="I211" s="47" t="s">
        <v>240</v>
      </c>
      <c r="J211" s="47"/>
      <c r="K211" s="47">
        <f>H211+J211</f>
        <v>8800</v>
      </c>
    </row>
    <row r="212" spans="2:11" x14ac:dyDescent="0.45">
      <c r="B212" s="45">
        <v>8</v>
      </c>
      <c r="C212" s="45">
        <v>31</v>
      </c>
      <c r="D212" s="45" t="s">
        <v>220</v>
      </c>
      <c r="E212" s="45" t="s">
        <v>231</v>
      </c>
      <c r="F212" s="45" t="s">
        <v>179</v>
      </c>
      <c r="G212" s="45">
        <v>25</v>
      </c>
      <c r="H212" s="47">
        <v>8800</v>
      </c>
      <c r="I212" s="47" t="s">
        <v>240</v>
      </c>
      <c r="J212" s="47"/>
      <c r="K212" s="47">
        <f>H212+J212</f>
        <v>8800</v>
      </c>
    </row>
    <row r="213" spans="2:11" x14ac:dyDescent="0.45">
      <c r="B213" s="45">
        <v>8</v>
      </c>
      <c r="C213" s="45">
        <v>31</v>
      </c>
      <c r="D213" s="45" t="s">
        <v>220</v>
      </c>
      <c r="E213" s="45" t="s">
        <v>216</v>
      </c>
      <c r="F213" s="45" t="s">
        <v>179</v>
      </c>
      <c r="G213" s="45">
        <v>40</v>
      </c>
      <c r="H213" s="47">
        <v>13200</v>
      </c>
      <c r="I213" s="47" t="s">
        <v>215</v>
      </c>
      <c r="J213" s="47">
        <v>6600</v>
      </c>
      <c r="K213" s="47">
        <f>H213+J213</f>
        <v>19800</v>
      </c>
    </row>
    <row r="214" spans="2:11" x14ac:dyDescent="0.45">
      <c r="B214" s="45">
        <v>9</v>
      </c>
      <c r="C214" s="45">
        <v>6</v>
      </c>
      <c r="D214" s="45" t="str">
        <f>TEXT(DATE(2025,B214,C214),"aaa")</f>
        <v>土</v>
      </c>
      <c r="E214" s="45" t="s">
        <v>221</v>
      </c>
      <c r="F214" s="45" t="s">
        <v>179</v>
      </c>
      <c r="G214" s="45">
        <v>60</v>
      </c>
      <c r="H214" s="47">
        <v>15400</v>
      </c>
      <c r="I214" s="47" t="s">
        <v>222</v>
      </c>
      <c r="J214" s="47"/>
      <c r="K214" s="47">
        <f>H214+J214</f>
        <v>15400</v>
      </c>
    </row>
    <row r="215" spans="2:11" x14ac:dyDescent="0.45">
      <c r="B215" s="45">
        <v>9</v>
      </c>
      <c r="C215" s="45">
        <v>6</v>
      </c>
      <c r="D215" s="45" t="str">
        <f t="shared" ref="D215:D270" si="0">TEXT(DATE(2025,B215,C215),"aaa")</f>
        <v>土</v>
      </c>
      <c r="E215" s="45" t="s">
        <v>224</v>
      </c>
      <c r="F215" s="45" t="s">
        <v>179</v>
      </c>
      <c r="G215" s="45">
        <v>40</v>
      </c>
      <c r="H215" s="47">
        <v>13200</v>
      </c>
      <c r="I215" s="47" t="s">
        <v>215</v>
      </c>
      <c r="J215" s="47">
        <v>6600</v>
      </c>
      <c r="K215" s="47">
        <f>H215+J215</f>
        <v>19800</v>
      </c>
    </row>
    <row r="216" spans="2:11" x14ac:dyDescent="0.45">
      <c r="B216" s="45">
        <v>9</v>
      </c>
      <c r="C216" s="45">
        <v>7</v>
      </c>
      <c r="D216" s="45" t="str">
        <f t="shared" si="0"/>
        <v>日</v>
      </c>
      <c r="E216" s="45" t="s">
        <v>221</v>
      </c>
      <c r="F216" s="45" t="s">
        <v>179</v>
      </c>
      <c r="G216" s="45">
        <v>100</v>
      </c>
      <c r="H216" s="47">
        <v>15400</v>
      </c>
      <c r="I216" s="47" t="s">
        <v>222</v>
      </c>
      <c r="J216" s="47"/>
      <c r="K216" s="47">
        <f>H216+J216</f>
        <v>15400</v>
      </c>
    </row>
    <row r="217" spans="2:11" x14ac:dyDescent="0.45">
      <c r="B217" s="45">
        <v>9</v>
      </c>
      <c r="C217" s="45">
        <v>7</v>
      </c>
      <c r="D217" s="45" t="str">
        <f t="shared" si="0"/>
        <v>日</v>
      </c>
      <c r="E217" s="45" t="s">
        <v>216</v>
      </c>
      <c r="F217" s="45" t="s">
        <v>179</v>
      </c>
      <c r="G217" s="45">
        <v>20</v>
      </c>
      <c r="H217" s="47">
        <v>13200</v>
      </c>
      <c r="I217" s="47" t="s">
        <v>215</v>
      </c>
      <c r="J217" s="47">
        <v>9900</v>
      </c>
      <c r="K217" s="47">
        <f>H217+J217</f>
        <v>23100</v>
      </c>
    </row>
    <row r="218" spans="2:11" x14ac:dyDescent="0.45">
      <c r="B218" s="45">
        <v>9</v>
      </c>
      <c r="C218" s="45">
        <v>10</v>
      </c>
      <c r="D218" s="45" t="str">
        <f t="shared" si="0"/>
        <v>水</v>
      </c>
      <c r="E218" s="45" t="s">
        <v>221</v>
      </c>
      <c r="F218" s="45" t="s">
        <v>179</v>
      </c>
      <c r="G218" s="45">
        <v>8</v>
      </c>
      <c r="H218" s="47">
        <v>3300</v>
      </c>
      <c r="I218" s="47" t="s">
        <v>222</v>
      </c>
      <c r="J218" s="47">
        <v>4400</v>
      </c>
      <c r="K218" s="47">
        <f>H218+J218</f>
        <v>7700</v>
      </c>
    </row>
    <row r="219" spans="2:11" x14ac:dyDescent="0.45">
      <c r="B219" s="45">
        <v>9</v>
      </c>
      <c r="C219" s="45">
        <v>13</v>
      </c>
      <c r="D219" s="45" t="str">
        <f t="shared" si="0"/>
        <v>土</v>
      </c>
      <c r="E219" s="45" t="s">
        <v>216</v>
      </c>
      <c r="F219" s="45" t="s">
        <v>179</v>
      </c>
      <c r="G219" s="45">
        <v>100</v>
      </c>
      <c r="H219" s="47">
        <v>19800</v>
      </c>
      <c r="I219" s="47" t="s">
        <v>215</v>
      </c>
      <c r="J219" s="47"/>
      <c r="K219" s="47">
        <f>H219+J219</f>
        <v>19800</v>
      </c>
    </row>
    <row r="220" spans="2:11" x14ac:dyDescent="0.45">
      <c r="B220" s="45">
        <v>9</v>
      </c>
      <c r="C220" s="45">
        <v>13</v>
      </c>
      <c r="D220" s="45" t="str">
        <f t="shared" si="0"/>
        <v>土</v>
      </c>
      <c r="E220" s="45" t="s">
        <v>216</v>
      </c>
      <c r="F220" s="45" t="s">
        <v>179</v>
      </c>
      <c r="G220" s="45">
        <v>30</v>
      </c>
      <c r="H220" s="47">
        <v>8800</v>
      </c>
      <c r="I220" s="47" t="s">
        <v>215</v>
      </c>
      <c r="J220" s="47">
        <v>6600</v>
      </c>
      <c r="K220" s="47">
        <f>H220+J220</f>
        <v>15400</v>
      </c>
    </row>
    <row r="221" spans="2:11" x14ac:dyDescent="0.45">
      <c r="B221" s="45">
        <v>9</v>
      </c>
      <c r="C221" s="45">
        <v>14</v>
      </c>
      <c r="D221" s="45" t="str">
        <f t="shared" si="0"/>
        <v>日</v>
      </c>
      <c r="E221" s="45" t="s">
        <v>221</v>
      </c>
      <c r="F221" s="45" t="s">
        <v>179</v>
      </c>
      <c r="G221" s="45">
        <v>100</v>
      </c>
      <c r="H221" s="47">
        <v>19800</v>
      </c>
      <c r="I221" s="47" t="s">
        <v>222</v>
      </c>
      <c r="J221" s="47"/>
      <c r="K221" s="47">
        <f>H221+J221</f>
        <v>19800</v>
      </c>
    </row>
    <row r="222" spans="2:11" x14ac:dyDescent="0.45">
      <c r="B222" s="45">
        <v>9</v>
      </c>
      <c r="C222" s="45">
        <v>14</v>
      </c>
      <c r="D222" s="45" t="str">
        <f t="shared" si="0"/>
        <v>日</v>
      </c>
      <c r="E222" s="45" t="s">
        <v>231</v>
      </c>
      <c r="F222" s="45" t="s">
        <v>179</v>
      </c>
      <c r="G222" s="45">
        <v>35</v>
      </c>
      <c r="H222" s="47">
        <v>8800</v>
      </c>
      <c r="I222" s="47" t="s">
        <v>215</v>
      </c>
      <c r="J222" s="47">
        <v>6600</v>
      </c>
      <c r="K222" s="47">
        <f>H222+J222</f>
        <v>15400</v>
      </c>
    </row>
    <row r="223" spans="2:11" x14ac:dyDescent="0.45">
      <c r="B223" s="45">
        <v>9</v>
      </c>
      <c r="C223" s="45">
        <v>15</v>
      </c>
      <c r="D223" s="45" t="str">
        <f t="shared" si="0"/>
        <v>月</v>
      </c>
      <c r="E223" s="45" t="s">
        <v>221</v>
      </c>
      <c r="F223" s="45" t="s">
        <v>179</v>
      </c>
      <c r="G223" s="45">
        <v>120</v>
      </c>
      <c r="H223" s="47">
        <v>22000</v>
      </c>
      <c r="I223" s="47" t="s">
        <v>222</v>
      </c>
      <c r="J223" s="47"/>
      <c r="K223" s="47">
        <f>H223+J223</f>
        <v>22000</v>
      </c>
    </row>
    <row r="224" spans="2:11" x14ac:dyDescent="0.45">
      <c r="B224" s="45">
        <v>9</v>
      </c>
      <c r="C224" s="45">
        <v>15</v>
      </c>
      <c r="D224" s="45" t="str">
        <f t="shared" si="0"/>
        <v>月</v>
      </c>
      <c r="E224" s="45" t="s">
        <v>223</v>
      </c>
      <c r="F224" s="45" t="s">
        <v>179</v>
      </c>
      <c r="G224" s="45">
        <v>22</v>
      </c>
      <c r="H224" s="47">
        <v>13200</v>
      </c>
      <c r="I224" s="47" t="s">
        <v>215</v>
      </c>
      <c r="J224" s="47">
        <v>9900</v>
      </c>
      <c r="K224" s="47">
        <f>H224+J224</f>
        <v>23100</v>
      </c>
    </row>
    <row r="225" spans="2:11" x14ac:dyDescent="0.45">
      <c r="B225" s="45">
        <v>9</v>
      </c>
      <c r="C225" s="45">
        <v>16</v>
      </c>
      <c r="D225" s="45" t="str">
        <f t="shared" si="0"/>
        <v>火</v>
      </c>
      <c r="E225" s="45" t="s">
        <v>221</v>
      </c>
      <c r="F225" s="45" t="s">
        <v>179</v>
      </c>
      <c r="G225" s="45">
        <v>10</v>
      </c>
      <c r="H225" s="47">
        <v>3300</v>
      </c>
      <c r="I225" s="47" t="s">
        <v>222</v>
      </c>
      <c r="J225" s="47"/>
      <c r="K225" s="47">
        <f>H225+J225</f>
        <v>3300</v>
      </c>
    </row>
    <row r="226" spans="2:11" x14ac:dyDescent="0.45">
      <c r="B226" s="45">
        <v>9</v>
      </c>
      <c r="C226" s="45">
        <v>19</v>
      </c>
      <c r="D226" s="45" t="str">
        <f t="shared" si="0"/>
        <v>金</v>
      </c>
      <c r="E226" s="45" t="s">
        <v>223</v>
      </c>
      <c r="F226" s="45" t="s">
        <v>179</v>
      </c>
      <c r="G226" s="45">
        <v>22</v>
      </c>
      <c r="H226" s="47">
        <v>9900</v>
      </c>
      <c r="I226" s="47" t="s">
        <v>215</v>
      </c>
      <c r="J226" s="47">
        <v>9900</v>
      </c>
      <c r="K226" s="47">
        <f>H226+J226</f>
        <v>19800</v>
      </c>
    </row>
    <row r="227" spans="2:11" x14ac:dyDescent="0.45">
      <c r="B227" s="45">
        <v>9</v>
      </c>
      <c r="C227" s="45">
        <v>20</v>
      </c>
      <c r="D227" s="45" t="str">
        <f t="shared" si="0"/>
        <v>土</v>
      </c>
      <c r="E227" s="45" t="s">
        <v>221</v>
      </c>
      <c r="F227" s="45" t="s">
        <v>179</v>
      </c>
      <c r="G227" s="45">
        <v>80</v>
      </c>
      <c r="H227" s="47">
        <v>11000</v>
      </c>
      <c r="I227" s="47" t="s">
        <v>222</v>
      </c>
      <c r="J227" s="47"/>
      <c r="K227" s="47">
        <f>H227+J227</f>
        <v>11000</v>
      </c>
    </row>
    <row r="228" spans="2:11" x14ac:dyDescent="0.45">
      <c r="B228" s="45">
        <v>9</v>
      </c>
      <c r="C228" s="45">
        <v>20</v>
      </c>
      <c r="D228" s="45" t="str">
        <f t="shared" si="0"/>
        <v>土</v>
      </c>
      <c r="E228" s="45" t="s">
        <v>221</v>
      </c>
      <c r="F228" s="45" t="s">
        <v>179</v>
      </c>
      <c r="G228" s="45">
        <v>50</v>
      </c>
      <c r="H228" s="47">
        <v>6600</v>
      </c>
      <c r="I228" s="47" t="s">
        <v>222</v>
      </c>
      <c r="J228" s="47"/>
      <c r="K228" s="47">
        <f>H228+J228</f>
        <v>6600</v>
      </c>
    </row>
    <row r="229" spans="2:11" x14ac:dyDescent="0.45">
      <c r="B229" s="45">
        <v>9</v>
      </c>
      <c r="C229" s="45">
        <v>20</v>
      </c>
      <c r="D229" s="45" t="str">
        <f t="shared" si="0"/>
        <v>土</v>
      </c>
      <c r="E229" s="45" t="s">
        <v>224</v>
      </c>
      <c r="F229" s="45" t="s">
        <v>179</v>
      </c>
      <c r="G229" s="45">
        <v>40</v>
      </c>
      <c r="H229" s="47">
        <v>17600</v>
      </c>
      <c r="I229" s="47" t="s">
        <v>215</v>
      </c>
      <c r="J229" s="47">
        <v>13200</v>
      </c>
      <c r="K229" s="47">
        <f>H229+J229</f>
        <v>30800</v>
      </c>
    </row>
    <row r="230" spans="2:11" x14ac:dyDescent="0.45">
      <c r="B230" s="45">
        <v>9</v>
      </c>
      <c r="C230" s="45">
        <v>21</v>
      </c>
      <c r="D230" s="45" t="str">
        <f t="shared" si="0"/>
        <v>日</v>
      </c>
      <c r="E230" s="45" t="s">
        <v>226</v>
      </c>
      <c r="F230" s="45" t="s">
        <v>179</v>
      </c>
      <c r="G230" s="45">
        <v>100</v>
      </c>
      <c r="H230" s="47">
        <v>19800</v>
      </c>
      <c r="I230" s="47" t="s">
        <v>222</v>
      </c>
      <c r="J230" s="47"/>
      <c r="K230" s="47">
        <f>H230+J230</f>
        <v>19800</v>
      </c>
    </row>
    <row r="231" spans="2:11" x14ac:dyDescent="0.45">
      <c r="B231" s="45">
        <v>9</v>
      </c>
      <c r="C231" s="45">
        <v>21</v>
      </c>
      <c r="D231" s="45" t="str">
        <f t="shared" si="0"/>
        <v>日</v>
      </c>
      <c r="E231" s="45" t="s">
        <v>242</v>
      </c>
      <c r="F231" s="45" t="s">
        <v>179</v>
      </c>
      <c r="G231" s="45">
        <v>30</v>
      </c>
      <c r="H231" s="47">
        <v>8800</v>
      </c>
      <c r="I231" s="47" t="s">
        <v>215</v>
      </c>
      <c r="J231" s="47">
        <v>6600</v>
      </c>
      <c r="K231" s="47">
        <f>H231+J231</f>
        <v>15400</v>
      </c>
    </row>
    <row r="232" spans="2:11" x14ac:dyDescent="0.45">
      <c r="B232" s="45">
        <v>9</v>
      </c>
      <c r="C232" s="45">
        <v>21</v>
      </c>
      <c r="D232" s="45" t="str">
        <f t="shared" si="0"/>
        <v>日</v>
      </c>
      <c r="E232" s="45" t="s">
        <v>223</v>
      </c>
      <c r="F232" s="45" t="s">
        <v>179</v>
      </c>
      <c r="G232" s="45">
        <v>40</v>
      </c>
      <c r="H232" s="47">
        <v>8800</v>
      </c>
      <c r="I232" s="47" t="s">
        <v>215</v>
      </c>
      <c r="J232" s="47">
        <v>6600</v>
      </c>
      <c r="K232" s="47">
        <f>H232+J232</f>
        <v>15400</v>
      </c>
    </row>
    <row r="233" spans="2:11" x14ac:dyDescent="0.45">
      <c r="B233" s="45">
        <v>9</v>
      </c>
      <c r="C233" s="45">
        <v>23</v>
      </c>
      <c r="D233" s="45" t="str">
        <f t="shared" si="0"/>
        <v>火</v>
      </c>
      <c r="E233" s="45" t="s">
        <v>232</v>
      </c>
      <c r="F233" s="45" t="s">
        <v>179</v>
      </c>
      <c r="G233" s="45">
        <v>30</v>
      </c>
      <c r="H233" s="47">
        <v>35200</v>
      </c>
      <c r="I233" s="47" t="s">
        <v>215</v>
      </c>
      <c r="J233" s="47"/>
      <c r="K233" s="47">
        <f>H233+J233</f>
        <v>35200</v>
      </c>
    </row>
    <row r="234" spans="2:11" x14ac:dyDescent="0.45">
      <c r="B234" s="45">
        <v>9</v>
      </c>
      <c r="C234" s="45">
        <v>23</v>
      </c>
      <c r="D234" s="45" t="str">
        <f t="shared" si="0"/>
        <v>火</v>
      </c>
      <c r="E234" s="45" t="s">
        <v>224</v>
      </c>
      <c r="F234" s="45" t="s">
        <v>179</v>
      </c>
      <c r="G234" s="45">
        <v>40</v>
      </c>
      <c r="H234" s="47">
        <v>13200</v>
      </c>
      <c r="I234" s="47" t="s">
        <v>215</v>
      </c>
      <c r="J234" s="47">
        <v>9900</v>
      </c>
      <c r="K234" s="47">
        <f>H234+J234</f>
        <v>23100</v>
      </c>
    </row>
    <row r="235" spans="2:11" x14ac:dyDescent="0.45">
      <c r="B235" s="45">
        <v>9</v>
      </c>
      <c r="C235" s="45">
        <v>24</v>
      </c>
      <c r="D235" s="45" t="str">
        <f t="shared" si="0"/>
        <v>水</v>
      </c>
      <c r="E235" s="45" t="s">
        <v>221</v>
      </c>
      <c r="F235" s="45" t="s">
        <v>179</v>
      </c>
      <c r="G235" s="45">
        <v>14</v>
      </c>
      <c r="H235" s="47">
        <v>3300</v>
      </c>
      <c r="I235" s="47" t="s">
        <v>222</v>
      </c>
      <c r="J235" s="47">
        <v>4400</v>
      </c>
      <c r="K235" s="47">
        <f>H235+J235</f>
        <v>7700</v>
      </c>
    </row>
    <row r="236" spans="2:11" x14ac:dyDescent="0.45">
      <c r="B236" s="45">
        <v>9</v>
      </c>
      <c r="C236" s="45">
        <v>27</v>
      </c>
      <c r="D236" s="45" t="str">
        <f t="shared" si="0"/>
        <v>土</v>
      </c>
      <c r="E236" s="45" t="s">
        <v>221</v>
      </c>
      <c r="F236" s="45" t="s">
        <v>179</v>
      </c>
      <c r="G236" s="45">
        <v>100</v>
      </c>
      <c r="H236" s="47">
        <v>0</v>
      </c>
      <c r="I236" s="47" t="s">
        <v>222</v>
      </c>
      <c r="J236" s="47"/>
      <c r="K236" s="47">
        <f>H236+J236</f>
        <v>0</v>
      </c>
    </row>
    <row r="237" spans="2:11" x14ac:dyDescent="0.45">
      <c r="B237" s="45">
        <v>9</v>
      </c>
      <c r="C237" s="45">
        <v>27</v>
      </c>
      <c r="D237" s="45" t="str">
        <f t="shared" si="0"/>
        <v>土</v>
      </c>
      <c r="E237" s="45" t="s">
        <v>221</v>
      </c>
      <c r="F237" s="45" t="s">
        <v>179</v>
      </c>
      <c r="G237" s="45">
        <v>45</v>
      </c>
      <c r="H237" s="47">
        <v>6600</v>
      </c>
      <c r="I237" s="47" t="s">
        <v>222</v>
      </c>
      <c r="J237" s="47">
        <v>2200</v>
      </c>
      <c r="K237" s="47">
        <f>H237+J237</f>
        <v>8800</v>
      </c>
    </row>
    <row r="238" spans="2:11" x14ac:dyDescent="0.45">
      <c r="B238" s="45">
        <v>9</v>
      </c>
      <c r="C238" s="45">
        <v>27</v>
      </c>
      <c r="D238" s="45" t="str">
        <f t="shared" si="0"/>
        <v>土</v>
      </c>
      <c r="E238" s="45" t="s">
        <v>224</v>
      </c>
      <c r="F238" s="45" t="s">
        <v>179</v>
      </c>
      <c r="G238" s="45">
        <v>40</v>
      </c>
      <c r="H238" s="47">
        <v>13200</v>
      </c>
      <c r="I238" s="47" t="s">
        <v>215</v>
      </c>
      <c r="J238" s="47">
        <v>9900</v>
      </c>
      <c r="K238" s="47">
        <f>H238+J238</f>
        <v>23100</v>
      </c>
    </row>
    <row r="239" spans="2:11" x14ac:dyDescent="0.45">
      <c r="B239" s="45">
        <v>9</v>
      </c>
      <c r="C239" s="45">
        <v>28</v>
      </c>
      <c r="D239" s="45" t="str">
        <f t="shared" si="0"/>
        <v>日</v>
      </c>
      <c r="E239" s="45" t="s">
        <v>221</v>
      </c>
      <c r="F239" s="45" t="s">
        <v>179</v>
      </c>
      <c r="G239" s="45">
        <v>80</v>
      </c>
      <c r="H239" s="47">
        <v>15400</v>
      </c>
      <c r="I239" s="47" t="s">
        <v>222</v>
      </c>
      <c r="J239" s="47"/>
      <c r="K239" s="47">
        <f>H239+J239</f>
        <v>15400</v>
      </c>
    </row>
    <row r="240" spans="2:11" x14ac:dyDescent="0.45">
      <c r="B240" s="45">
        <v>9</v>
      </c>
      <c r="C240" s="45">
        <v>28</v>
      </c>
      <c r="D240" s="45" t="str">
        <f t="shared" si="0"/>
        <v>日</v>
      </c>
      <c r="E240" s="45" t="s">
        <v>231</v>
      </c>
      <c r="F240" s="45" t="s">
        <v>179</v>
      </c>
      <c r="G240" s="45">
        <v>30</v>
      </c>
      <c r="H240" s="47">
        <v>8800</v>
      </c>
      <c r="I240" s="47" t="s">
        <v>215</v>
      </c>
      <c r="J240" s="47">
        <v>6600</v>
      </c>
      <c r="K240" s="47">
        <f>H240+J240</f>
        <v>15400</v>
      </c>
    </row>
    <row r="241" spans="2:11" x14ac:dyDescent="0.45">
      <c r="B241" s="45">
        <v>9</v>
      </c>
      <c r="C241" s="45">
        <v>28</v>
      </c>
      <c r="D241" s="45" t="str">
        <f t="shared" si="0"/>
        <v>日</v>
      </c>
      <c r="E241" s="45" t="s">
        <v>223</v>
      </c>
      <c r="F241" s="45" t="s">
        <v>179</v>
      </c>
      <c r="G241" s="45">
        <v>40</v>
      </c>
      <c r="H241" s="47">
        <v>8800</v>
      </c>
      <c r="I241" s="47" t="s">
        <v>215</v>
      </c>
      <c r="J241" s="47">
        <v>6600</v>
      </c>
      <c r="K241" s="47">
        <f>H241+J241</f>
        <v>15400</v>
      </c>
    </row>
    <row r="242" spans="2:11" x14ac:dyDescent="0.45">
      <c r="B242" s="45">
        <v>10</v>
      </c>
      <c r="C242" s="45">
        <v>4</v>
      </c>
      <c r="D242" s="45" t="str">
        <f t="shared" si="0"/>
        <v>土</v>
      </c>
      <c r="E242" s="45" t="s">
        <v>221</v>
      </c>
      <c r="F242" s="45" t="s">
        <v>179</v>
      </c>
      <c r="G242" s="45">
        <v>100</v>
      </c>
      <c r="H242" s="47">
        <v>15400</v>
      </c>
      <c r="I242" s="47" t="s">
        <v>222</v>
      </c>
      <c r="J242" s="47"/>
      <c r="K242" s="47">
        <f>H242+J242</f>
        <v>15400</v>
      </c>
    </row>
    <row r="243" spans="2:11" x14ac:dyDescent="0.45">
      <c r="B243" s="45">
        <v>10</v>
      </c>
      <c r="C243" s="45">
        <v>5</v>
      </c>
      <c r="D243" s="45" t="str">
        <f t="shared" si="0"/>
        <v>日</v>
      </c>
      <c r="E243" s="45" t="s">
        <v>221</v>
      </c>
      <c r="F243" s="45" t="s">
        <v>179</v>
      </c>
      <c r="G243" s="45">
        <v>60</v>
      </c>
      <c r="H243" s="47">
        <v>19800</v>
      </c>
      <c r="I243" s="47" t="s">
        <v>222</v>
      </c>
      <c r="J243" s="47"/>
      <c r="K243" s="47">
        <f>H243+J243</f>
        <v>19800</v>
      </c>
    </row>
    <row r="244" spans="2:11" x14ac:dyDescent="0.45">
      <c r="B244" s="45">
        <v>10</v>
      </c>
      <c r="C244" s="45">
        <v>8</v>
      </c>
      <c r="D244" s="45" t="str">
        <f t="shared" si="0"/>
        <v>水</v>
      </c>
      <c r="E244" s="45" t="s">
        <v>221</v>
      </c>
      <c r="F244" s="45" t="s">
        <v>179</v>
      </c>
      <c r="G244" s="45">
        <v>10</v>
      </c>
      <c r="H244" s="47">
        <v>3300</v>
      </c>
      <c r="I244" s="47" t="s">
        <v>222</v>
      </c>
      <c r="J244" s="47">
        <v>4400</v>
      </c>
      <c r="K244" s="47">
        <f>H244+J244</f>
        <v>7700</v>
      </c>
    </row>
    <row r="245" spans="2:11" x14ac:dyDescent="0.45">
      <c r="B245" s="45">
        <v>10</v>
      </c>
      <c r="C245" s="45">
        <v>11</v>
      </c>
      <c r="D245" s="45" t="str">
        <f t="shared" si="0"/>
        <v>土</v>
      </c>
      <c r="E245" s="45" t="s">
        <v>221</v>
      </c>
      <c r="F245" s="45" t="s">
        <v>243</v>
      </c>
      <c r="G245" s="45">
        <v>150</v>
      </c>
      <c r="H245" s="47">
        <v>19800</v>
      </c>
      <c r="I245" s="47" t="s">
        <v>222</v>
      </c>
      <c r="J245" s="47"/>
      <c r="K245" s="47">
        <f>H245+J245</f>
        <v>19800</v>
      </c>
    </row>
    <row r="246" spans="2:11" x14ac:dyDescent="0.45">
      <c r="B246" s="45">
        <v>10</v>
      </c>
      <c r="C246" s="45">
        <v>12</v>
      </c>
      <c r="D246" s="45" t="str">
        <f t="shared" si="0"/>
        <v>日</v>
      </c>
      <c r="E246" s="45" t="s">
        <v>221</v>
      </c>
      <c r="F246" s="45" t="s">
        <v>179</v>
      </c>
      <c r="G246" s="45">
        <v>80</v>
      </c>
      <c r="H246" s="47">
        <v>22000</v>
      </c>
      <c r="I246" s="47" t="s">
        <v>222</v>
      </c>
      <c r="J246" s="47"/>
      <c r="K246" s="47">
        <f>H246+J246</f>
        <v>22000</v>
      </c>
    </row>
    <row r="247" spans="2:11" x14ac:dyDescent="0.45">
      <c r="B247" s="45">
        <v>10</v>
      </c>
      <c r="C247" s="45">
        <v>13</v>
      </c>
      <c r="D247" s="45" t="str">
        <f t="shared" si="0"/>
        <v>月</v>
      </c>
      <c r="E247" s="45" t="s">
        <v>221</v>
      </c>
      <c r="F247" s="45" t="s">
        <v>179</v>
      </c>
      <c r="G247" s="45">
        <v>100</v>
      </c>
      <c r="H247" s="47">
        <v>22000</v>
      </c>
      <c r="I247" s="47" t="s">
        <v>222</v>
      </c>
      <c r="J247" s="47"/>
      <c r="K247" s="47">
        <f>H247+J247</f>
        <v>22000</v>
      </c>
    </row>
    <row r="248" spans="2:11" x14ac:dyDescent="0.45">
      <c r="B248" s="45">
        <v>10</v>
      </c>
      <c r="C248" s="45">
        <v>18</v>
      </c>
      <c r="D248" s="45" t="str">
        <f t="shared" si="0"/>
        <v>土</v>
      </c>
      <c r="E248" s="45" t="s">
        <v>221</v>
      </c>
      <c r="F248" s="45" t="s">
        <v>179</v>
      </c>
      <c r="G248" s="45">
        <v>50</v>
      </c>
      <c r="H248" s="47">
        <v>0</v>
      </c>
      <c r="I248" s="47" t="s">
        <v>222</v>
      </c>
      <c r="J248" s="47"/>
      <c r="K248" s="47">
        <f>H248+J248</f>
        <v>0</v>
      </c>
    </row>
    <row r="249" spans="2:11" x14ac:dyDescent="0.45">
      <c r="B249" s="45">
        <v>10</v>
      </c>
      <c r="C249" s="45">
        <v>18</v>
      </c>
      <c r="D249" s="45" t="str">
        <f t="shared" si="0"/>
        <v>土</v>
      </c>
      <c r="E249" s="45" t="s">
        <v>221</v>
      </c>
      <c r="F249" s="45" t="s">
        <v>179</v>
      </c>
      <c r="G249" s="45">
        <v>40</v>
      </c>
      <c r="H249" s="47">
        <v>6600</v>
      </c>
      <c r="I249" s="47" t="s">
        <v>222</v>
      </c>
      <c r="J249" s="47">
        <v>2200</v>
      </c>
      <c r="K249" s="47">
        <f>H249+J249</f>
        <v>8800</v>
      </c>
    </row>
    <row r="250" spans="2:11" x14ac:dyDescent="0.45">
      <c r="B250" s="45">
        <v>10</v>
      </c>
      <c r="C250" s="45">
        <v>19</v>
      </c>
      <c r="D250" s="45" t="str">
        <f t="shared" si="0"/>
        <v>日</v>
      </c>
      <c r="E250" s="45" t="s">
        <v>221</v>
      </c>
      <c r="F250" s="45" t="s">
        <v>179</v>
      </c>
      <c r="G250" s="45">
        <v>100</v>
      </c>
      <c r="H250" s="47">
        <v>11000</v>
      </c>
      <c r="I250" s="47" t="s">
        <v>222</v>
      </c>
      <c r="J250" s="47"/>
      <c r="K250" s="47">
        <f>H250+J250</f>
        <v>11000</v>
      </c>
    </row>
    <row r="251" spans="2:11" x14ac:dyDescent="0.45">
      <c r="B251" s="45">
        <v>10</v>
      </c>
      <c r="C251" s="45">
        <v>22</v>
      </c>
      <c r="D251" s="45" t="str">
        <f t="shared" si="0"/>
        <v>水</v>
      </c>
      <c r="E251" s="45" t="s">
        <v>221</v>
      </c>
      <c r="F251" s="45" t="s">
        <v>179</v>
      </c>
      <c r="G251" s="45">
        <v>8</v>
      </c>
      <c r="H251" s="47">
        <v>3300</v>
      </c>
      <c r="I251" s="47" t="s">
        <v>222</v>
      </c>
      <c r="J251" s="47">
        <v>4400</v>
      </c>
      <c r="K251" s="47">
        <f>H251+J251</f>
        <v>7700</v>
      </c>
    </row>
    <row r="252" spans="2:11" x14ac:dyDescent="0.45">
      <c r="B252" s="45">
        <v>10</v>
      </c>
      <c r="C252" s="45">
        <v>25</v>
      </c>
      <c r="D252" s="45" t="str">
        <f t="shared" si="0"/>
        <v>土</v>
      </c>
      <c r="E252" s="45" t="s">
        <v>221</v>
      </c>
      <c r="F252" s="45" t="s">
        <v>179</v>
      </c>
      <c r="G252" s="45">
        <v>100</v>
      </c>
      <c r="H252" s="47">
        <v>11000</v>
      </c>
      <c r="I252" s="47" t="s">
        <v>222</v>
      </c>
      <c r="J252" s="47"/>
      <c r="K252" s="47">
        <f>H252+J252</f>
        <v>11000</v>
      </c>
    </row>
    <row r="253" spans="2:11" x14ac:dyDescent="0.45">
      <c r="B253" s="45">
        <v>10</v>
      </c>
      <c r="C253" s="45">
        <v>26</v>
      </c>
      <c r="D253" s="45" t="str">
        <f t="shared" si="0"/>
        <v>日</v>
      </c>
      <c r="E253" s="45" t="s">
        <v>221</v>
      </c>
      <c r="F253" s="45" t="s">
        <v>179</v>
      </c>
      <c r="G253" s="103" t="s">
        <v>225</v>
      </c>
      <c r="H253" s="47">
        <v>0</v>
      </c>
      <c r="I253" s="47" t="s">
        <v>222</v>
      </c>
      <c r="J253" s="47"/>
      <c r="K253" s="47">
        <f>H253+J253</f>
        <v>0</v>
      </c>
    </row>
    <row r="254" spans="2:11" x14ac:dyDescent="0.45">
      <c r="B254" s="45">
        <v>11</v>
      </c>
      <c r="C254" s="45">
        <v>2</v>
      </c>
      <c r="D254" s="45" t="str">
        <f t="shared" si="0"/>
        <v>日</v>
      </c>
      <c r="E254" s="45" t="s">
        <v>221</v>
      </c>
      <c r="F254" s="45" t="s">
        <v>243</v>
      </c>
      <c r="G254" s="45">
        <v>30</v>
      </c>
      <c r="H254" s="47">
        <v>8800</v>
      </c>
      <c r="I254" s="47" t="s">
        <v>222</v>
      </c>
      <c r="J254" s="47"/>
      <c r="K254" s="47">
        <f>H254+J254</f>
        <v>8800</v>
      </c>
    </row>
    <row r="255" spans="2:11" x14ac:dyDescent="0.45">
      <c r="B255" s="45">
        <v>11</v>
      </c>
      <c r="C255" s="45">
        <v>5</v>
      </c>
      <c r="D255" s="45" t="str">
        <f t="shared" si="0"/>
        <v>水</v>
      </c>
      <c r="E255" s="45" t="s">
        <v>221</v>
      </c>
      <c r="F255" s="45" t="s">
        <v>179</v>
      </c>
      <c r="G255" s="45">
        <v>5</v>
      </c>
      <c r="H255" s="47">
        <v>3300</v>
      </c>
      <c r="I255" s="47" t="s">
        <v>222</v>
      </c>
      <c r="J255" s="47">
        <v>4400</v>
      </c>
      <c r="K255" s="47">
        <f>H255+J255</f>
        <v>7700</v>
      </c>
    </row>
    <row r="256" spans="2:11" x14ac:dyDescent="0.45">
      <c r="B256" s="45">
        <v>11</v>
      </c>
      <c r="C256" s="45">
        <v>19</v>
      </c>
      <c r="D256" s="45" t="str">
        <f t="shared" si="0"/>
        <v>水</v>
      </c>
      <c r="E256" s="45" t="s">
        <v>221</v>
      </c>
      <c r="F256" s="45" t="s">
        <v>179</v>
      </c>
      <c r="G256" s="45">
        <v>10</v>
      </c>
      <c r="H256" s="47">
        <v>3300</v>
      </c>
      <c r="I256" s="47" t="s">
        <v>222</v>
      </c>
      <c r="J256" s="47">
        <v>4400</v>
      </c>
      <c r="K256" s="47">
        <f>H256+J256</f>
        <v>7700</v>
      </c>
    </row>
    <row r="257" spans="2:11" x14ac:dyDescent="0.45">
      <c r="B257" s="45">
        <v>11</v>
      </c>
      <c r="C257" s="45">
        <v>22</v>
      </c>
      <c r="D257" s="45" t="str">
        <f t="shared" si="0"/>
        <v>土</v>
      </c>
      <c r="E257" s="45" t="s">
        <v>221</v>
      </c>
      <c r="F257" s="45" t="s">
        <v>179</v>
      </c>
      <c r="G257" s="45">
        <v>50</v>
      </c>
      <c r="H257" s="47">
        <v>11000</v>
      </c>
      <c r="I257" s="47" t="s">
        <v>222</v>
      </c>
      <c r="J257" s="47"/>
      <c r="K257" s="47">
        <f>H257+J257</f>
        <v>11000</v>
      </c>
    </row>
    <row r="258" spans="2:11" x14ac:dyDescent="0.45">
      <c r="B258" s="45">
        <v>11</v>
      </c>
      <c r="C258" s="45">
        <v>23</v>
      </c>
      <c r="D258" s="45" t="str">
        <f t="shared" si="0"/>
        <v>日</v>
      </c>
      <c r="E258" s="45" t="s">
        <v>221</v>
      </c>
      <c r="F258" s="45" t="s">
        <v>179</v>
      </c>
      <c r="G258" s="45">
        <v>60</v>
      </c>
      <c r="H258" s="47">
        <v>11000</v>
      </c>
      <c r="I258" s="47" t="s">
        <v>222</v>
      </c>
      <c r="J258" s="47"/>
      <c r="K258" s="47">
        <f>H258+J258</f>
        <v>11000</v>
      </c>
    </row>
    <row r="259" spans="2:11" x14ac:dyDescent="0.45">
      <c r="B259" s="45">
        <v>11</v>
      </c>
      <c r="C259" s="45">
        <v>24</v>
      </c>
      <c r="D259" s="45" t="str">
        <f t="shared" si="0"/>
        <v>月</v>
      </c>
      <c r="E259" s="45" t="s">
        <v>221</v>
      </c>
      <c r="F259" s="45" t="s">
        <v>179</v>
      </c>
      <c r="G259" s="45">
        <v>80</v>
      </c>
      <c r="H259" s="47">
        <v>11000</v>
      </c>
      <c r="I259" s="47" t="s">
        <v>222</v>
      </c>
      <c r="J259" s="47"/>
      <c r="K259" s="47">
        <f>H259+J259</f>
        <v>11000</v>
      </c>
    </row>
    <row r="260" spans="2:11" x14ac:dyDescent="0.45">
      <c r="B260" s="45">
        <v>11</v>
      </c>
      <c r="C260" s="45">
        <v>29</v>
      </c>
      <c r="D260" s="45" t="str">
        <f t="shared" si="0"/>
        <v>土</v>
      </c>
      <c r="E260" s="45" t="s">
        <v>221</v>
      </c>
      <c r="F260" s="45" t="s">
        <v>179</v>
      </c>
      <c r="G260" s="45">
        <v>120</v>
      </c>
      <c r="H260" s="47">
        <v>11000</v>
      </c>
      <c r="I260" s="47" t="s">
        <v>222</v>
      </c>
      <c r="J260" s="47"/>
      <c r="K260" s="47">
        <f>H260+J260</f>
        <v>11000</v>
      </c>
    </row>
    <row r="261" spans="2:11" x14ac:dyDescent="0.45">
      <c r="B261" s="45">
        <v>11</v>
      </c>
      <c r="C261" s="45">
        <v>30</v>
      </c>
      <c r="D261" s="45" t="str">
        <f t="shared" si="0"/>
        <v>日</v>
      </c>
      <c r="E261" s="45" t="s">
        <v>221</v>
      </c>
      <c r="F261" s="45" t="s">
        <v>179</v>
      </c>
      <c r="G261" s="45">
        <v>80</v>
      </c>
      <c r="H261" s="47">
        <v>11000</v>
      </c>
      <c r="I261" s="47" t="s">
        <v>222</v>
      </c>
      <c r="J261" s="47"/>
      <c r="K261" s="47">
        <f>H261+J261</f>
        <v>11000</v>
      </c>
    </row>
    <row r="262" spans="2:11" x14ac:dyDescent="0.45">
      <c r="B262" s="45">
        <v>12</v>
      </c>
      <c r="C262" s="45">
        <v>3</v>
      </c>
      <c r="D262" s="45" t="str">
        <f t="shared" si="0"/>
        <v>水</v>
      </c>
      <c r="E262" s="45" t="s">
        <v>221</v>
      </c>
      <c r="F262" s="45" t="s">
        <v>179</v>
      </c>
      <c r="G262" s="45">
        <v>5</v>
      </c>
      <c r="H262" s="47">
        <v>3300</v>
      </c>
      <c r="I262" s="47" t="s">
        <v>222</v>
      </c>
      <c r="J262" s="47">
        <v>4400</v>
      </c>
      <c r="K262" s="47">
        <f>H262+J262</f>
        <v>7700</v>
      </c>
    </row>
    <row r="263" spans="2:11" x14ac:dyDescent="0.45">
      <c r="B263" s="45">
        <v>12</v>
      </c>
      <c r="C263" s="45">
        <v>6</v>
      </c>
      <c r="D263" s="45" t="str">
        <f t="shared" si="0"/>
        <v>土</v>
      </c>
      <c r="E263" s="45" t="s">
        <v>221</v>
      </c>
      <c r="F263" s="45" t="s">
        <v>179</v>
      </c>
      <c r="G263" s="45">
        <v>120</v>
      </c>
      <c r="H263" s="47">
        <v>11000</v>
      </c>
      <c r="I263" s="47" t="s">
        <v>222</v>
      </c>
      <c r="J263" s="47"/>
      <c r="K263" s="47">
        <f>H263+J263</f>
        <v>11000</v>
      </c>
    </row>
    <row r="264" spans="2:11" x14ac:dyDescent="0.45">
      <c r="B264" s="45">
        <v>12</v>
      </c>
      <c r="C264" s="45">
        <v>7</v>
      </c>
      <c r="D264" s="45" t="str">
        <f t="shared" si="0"/>
        <v>日</v>
      </c>
      <c r="E264" s="45" t="s">
        <v>221</v>
      </c>
      <c r="F264" s="45" t="s">
        <v>179</v>
      </c>
      <c r="G264" s="45">
        <v>40</v>
      </c>
      <c r="H264" s="47">
        <v>11000</v>
      </c>
      <c r="I264" s="47" t="s">
        <v>222</v>
      </c>
      <c r="J264" s="47"/>
      <c r="K264" s="47">
        <f>H264+J264</f>
        <v>11000</v>
      </c>
    </row>
    <row r="265" spans="2:11" x14ac:dyDescent="0.45">
      <c r="B265" s="45">
        <v>12</v>
      </c>
      <c r="C265" s="45">
        <v>13</v>
      </c>
      <c r="D265" s="45" t="str">
        <f t="shared" si="0"/>
        <v>土</v>
      </c>
      <c r="E265" s="45" t="s">
        <v>221</v>
      </c>
      <c r="F265" s="45" t="s">
        <v>179</v>
      </c>
      <c r="G265" s="45">
        <v>100</v>
      </c>
      <c r="H265" s="47">
        <v>11000</v>
      </c>
      <c r="I265" s="47" t="s">
        <v>222</v>
      </c>
      <c r="J265" s="47"/>
      <c r="K265" s="47">
        <f>H265+J265</f>
        <v>11000</v>
      </c>
    </row>
    <row r="266" spans="2:11" x14ac:dyDescent="0.45">
      <c r="B266" s="45">
        <v>12</v>
      </c>
      <c r="C266" s="45">
        <v>14</v>
      </c>
      <c r="D266" s="45" t="str">
        <f t="shared" si="0"/>
        <v>日</v>
      </c>
      <c r="E266" s="45" t="s">
        <v>221</v>
      </c>
      <c r="F266" s="45" t="s">
        <v>179</v>
      </c>
      <c r="G266" s="45">
        <v>60</v>
      </c>
      <c r="H266" s="47">
        <v>11000</v>
      </c>
      <c r="I266" s="47" t="s">
        <v>222</v>
      </c>
      <c r="J266" s="47"/>
      <c r="K266" s="47">
        <f>H266+J266</f>
        <v>11000</v>
      </c>
    </row>
    <row r="267" spans="2:11" x14ac:dyDescent="0.45">
      <c r="B267" s="45">
        <v>12</v>
      </c>
      <c r="C267" s="45">
        <v>17</v>
      </c>
      <c r="D267" s="45" t="str">
        <f t="shared" si="0"/>
        <v>水</v>
      </c>
      <c r="E267" s="45" t="s">
        <v>221</v>
      </c>
      <c r="F267" s="45" t="s">
        <v>179</v>
      </c>
      <c r="G267" s="45">
        <v>10</v>
      </c>
      <c r="H267" s="47">
        <v>3300</v>
      </c>
      <c r="I267" s="47" t="s">
        <v>222</v>
      </c>
      <c r="J267" s="47">
        <v>4400</v>
      </c>
      <c r="K267" s="47">
        <f>H267+J267</f>
        <v>7700</v>
      </c>
    </row>
    <row r="268" spans="2:11" x14ac:dyDescent="0.45">
      <c r="B268" s="45">
        <v>12</v>
      </c>
      <c r="C268" s="45">
        <v>21</v>
      </c>
      <c r="D268" s="45" t="str">
        <f t="shared" si="0"/>
        <v>日</v>
      </c>
      <c r="E268" s="45" t="s">
        <v>221</v>
      </c>
      <c r="F268" s="45" t="s">
        <v>179</v>
      </c>
      <c r="G268" s="45">
        <v>20</v>
      </c>
      <c r="H268" s="47">
        <v>0</v>
      </c>
      <c r="I268" s="47" t="s">
        <v>222</v>
      </c>
      <c r="J268" s="47"/>
      <c r="K268" s="47">
        <f>H268+J268</f>
        <v>0</v>
      </c>
    </row>
    <row r="269" spans="2:11" x14ac:dyDescent="0.45">
      <c r="B269" s="45">
        <v>12</v>
      </c>
      <c r="C269" s="45">
        <v>27</v>
      </c>
      <c r="D269" s="45" t="str">
        <f t="shared" si="0"/>
        <v>土</v>
      </c>
      <c r="E269" s="45" t="s">
        <v>216</v>
      </c>
      <c r="F269" s="45" t="s">
        <v>179</v>
      </c>
      <c r="G269" s="45">
        <v>60</v>
      </c>
      <c r="H269" s="47">
        <v>13200</v>
      </c>
      <c r="I269" s="47" t="s">
        <v>217</v>
      </c>
      <c r="J269" s="47">
        <v>2200</v>
      </c>
      <c r="K269" s="47">
        <f>H269+J269</f>
        <v>15400</v>
      </c>
    </row>
    <row r="270" spans="2:11" x14ac:dyDescent="0.45">
      <c r="B270" s="45">
        <v>12</v>
      </c>
      <c r="C270" s="45">
        <v>28</v>
      </c>
      <c r="D270" s="45" t="str">
        <f t="shared" si="0"/>
        <v>日</v>
      </c>
      <c r="E270" s="45" t="s">
        <v>216</v>
      </c>
      <c r="F270" s="45" t="s">
        <v>179</v>
      </c>
      <c r="G270" s="45">
        <v>60</v>
      </c>
      <c r="H270" s="47">
        <v>15400</v>
      </c>
      <c r="I270" s="47" t="s">
        <v>217</v>
      </c>
      <c r="J270" s="47">
        <v>2200</v>
      </c>
      <c r="K270" s="47">
        <f>H270+J270</f>
        <v>17600</v>
      </c>
    </row>
    <row r="271" spans="2:11" x14ac:dyDescent="0.45">
      <c r="B271" s="45">
        <v>1</v>
      </c>
      <c r="C271" s="45">
        <v>4</v>
      </c>
      <c r="D271" s="45" t="str">
        <f>TEXT(DATE(2026,B271,C271),"aaa")</f>
        <v>日</v>
      </c>
      <c r="E271" s="45" t="s">
        <v>221</v>
      </c>
      <c r="F271" s="45" t="s">
        <v>179</v>
      </c>
      <c r="G271" s="45">
        <v>50</v>
      </c>
      <c r="H271" s="47">
        <v>11000</v>
      </c>
      <c r="I271" s="47" t="s">
        <v>222</v>
      </c>
      <c r="J271" s="47"/>
      <c r="K271" s="47">
        <f>H271+J271</f>
        <v>11000</v>
      </c>
    </row>
    <row r="272" spans="2:11" x14ac:dyDescent="0.45">
      <c r="B272" s="45">
        <v>1</v>
      </c>
      <c r="C272" s="45">
        <v>17</v>
      </c>
      <c r="D272" s="45" t="str">
        <f t="shared" ref="D272:D301" si="1">TEXT(DATE(2026,B272,C272),"aaa")</f>
        <v>土</v>
      </c>
      <c r="E272" s="45" t="s">
        <v>221</v>
      </c>
      <c r="F272" s="45" t="s">
        <v>179</v>
      </c>
      <c r="G272" s="45">
        <v>40</v>
      </c>
      <c r="H272" s="47">
        <v>11000</v>
      </c>
      <c r="I272" s="47" t="s">
        <v>222</v>
      </c>
      <c r="J272" s="47"/>
      <c r="K272" s="47">
        <f>H272+J272</f>
        <v>11000</v>
      </c>
    </row>
    <row r="273" spans="2:11" x14ac:dyDescent="0.45">
      <c r="B273" s="45">
        <v>1</v>
      </c>
      <c r="C273" s="45">
        <v>18</v>
      </c>
      <c r="D273" s="45" t="str">
        <f t="shared" si="1"/>
        <v>日</v>
      </c>
      <c r="E273" s="45" t="s">
        <v>221</v>
      </c>
      <c r="F273" s="45" t="s">
        <v>179</v>
      </c>
      <c r="G273" s="45">
        <v>60</v>
      </c>
      <c r="H273" s="47">
        <v>8800</v>
      </c>
      <c r="I273" s="47" t="s">
        <v>222</v>
      </c>
      <c r="J273" s="47"/>
      <c r="K273" s="47">
        <f>H273+J273</f>
        <v>8800</v>
      </c>
    </row>
    <row r="274" spans="2:11" x14ac:dyDescent="0.45">
      <c r="B274" s="45">
        <v>1</v>
      </c>
      <c r="C274" s="45">
        <v>18</v>
      </c>
      <c r="D274" s="45" t="str">
        <f t="shared" si="1"/>
        <v>日</v>
      </c>
      <c r="E274" s="45" t="s">
        <v>221</v>
      </c>
      <c r="F274" s="45" t="s">
        <v>179</v>
      </c>
      <c r="G274" s="45">
        <v>60</v>
      </c>
      <c r="H274" s="47">
        <v>8800</v>
      </c>
      <c r="I274" s="47" t="s">
        <v>222</v>
      </c>
      <c r="J274" s="47"/>
      <c r="K274" s="47">
        <f>H274+J274</f>
        <v>8800</v>
      </c>
    </row>
    <row r="275" spans="2:11" x14ac:dyDescent="0.45">
      <c r="B275" s="45">
        <v>1</v>
      </c>
      <c r="C275" s="45">
        <v>25</v>
      </c>
      <c r="D275" s="45" t="str">
        <f t="shared" si="1"/>
        <v>日</v>
      </c>
      <c r="E275" s="45" t="s">
        <v>221</v>
      </c>
      <c r="F275" s="45" t="s">
        <v>179</v>
      </c>
      <c r="G275" s="45">
        <v>40</v>
      </c>
      <c r="H275" s="47">
        <v>11000</v>
      </c>
      <c r="I275" s="47" t="s">
        <v>222</v>
      </c>
      <c r="J275" s="47"/>
      <c r="K275" s="47">
        <f>H275+J275</f>
        <v>11000</v>
      </c>
    </row>
    <row r="276" spans="2:11" x14ac:dyDescent="0.45">
      <c r="B276" s="45">
        <v>2</v>
      </c>
      <c r="C276" s="45">
        <v>7</v>
      </c>
      <c r="D276" s="45" t="str">
        <f t="shared" si="1"/>
        <v>土</v>
      </c>
      <c r="E276" s="45" t="s">
        <v>221</v>
      </c>
      <c r="F276" s="45" t="s">
        <v>179</v>
      </c>
      <c r="G276" s="45">
        <v>30</v>
      </c>
      <c r="H276" s="47">
        <v>8800</v>
      </c>
      <c r="I276" s="47" t="s">
        <v>222</v>
      </c>
      <c r="J276" s="47"/>
      <c r="K276" s="47">
        <f>H276+J276</f>
        <v>8800</v>
      </c>
    </row>
    <row r="277" spans="2:11" x14ac:dyDescent="0.45">
      <c r="B277" s="45">
        <v>2</v>
      </c>
      <c r="C277" s="45">
        <v>14</v>
      </c>
      <c r="D277" s="45" t="str">
        <f t="shared" si="1"/>
        <v>土</v>
      </c>
      <c r="E277" s="45" t="s">
        <v>221</v>
      </c>
      <c r="F277" s="45" t="s">
        <v>179</v>
      </c>
      <c r="G277" s="45">
        <v>50</v>
      </c>
      <c r="H277" s="47">
        <v>8800</v>
      </c>
      <c r="I277" s="47" t="s">
        <v>222</v>
      </c>
      <c r="J277" s="47"/>
      <c r="K277" s="47">
        <f>H277+J277</f>
        <v>8800</v>
      </c>
    </row>
    <row r="278" spans="2:11" x14ac:dyDescent="0.45">
      <c r="B278" s="45">
        <v>2</v>
      </c>
      <c r="C278" s="45">
        <v>15</v>
      </c>
      <c r="D278" s="45" t="str">
        <f t="shared" si="1"/>
        <v>日</v>
      </c>
      <c r="E278" s="45" t="s">
        <v>221</v>
      </c>
      <c r="F278" s="45" t="s">
        <v>179</v>
      </c>
      <c r="G278" s="45">
        <v>50</v>
      </c>
      <c r="H278" s="47">
        <v>8800</v>
      </c>
      <c r="I278" s="47" t="s">
        <v>222</v>
      </c>
      <c r="J278" s="47"/>
      <c r="K278" s="47">
        <f>H278+J278</f>
        <v>8800</v>
      </c>
    </row>
    <row r="279" spans="2:11" x14ac:dyDescent="0.45">
      <c r="B279" s="45">
        <v>2</v>
      </c>
      <c r="C279" s="45">
        <v>21</v>
      </c>
      <c r="D279" s="45" t="str">
        <f t="shared" si="1"/>
        <v>土</v>
      </c>
      <c r="E279" s="45" t="s">
        <v>221</v>
      </c>
      <c r="F279" s="45" t="s">
        <v>179</v>
      </c>
      <c r="G279" s="45">
        <v>15</v>
      </c>
      <c r="H279" s="47">
        <v>4400</v>
      </c>
      <c r="I279" s="47" t="s">
        <v>222</v>
      </c>
      <c r="J279" s="47"/>
      <c r="K279" s="47">
        <f>H279+J279</f>
        <v>4400</v>
      </c>
    </row>
    <row r="280" spans="2:11" x14ac:dyDescent="0.45">
      <c r="B280" s="45">
        <v>2</v>
      </c>
      <c r="C280" s="45">
        <v>22</v>
      </c>
      <c r="D280" s="45" t="str">
        <f t="shared" si="1"/>
        <v>日</v>
      </c>
      <c r="E280" s="45" t="s">
        <v>221</v>
      </c>
      <c r="F280" s="45" t="s">
        <v>179</v>
      </c>
      <c r="G280" s="45">
        <v>40</v>
      </c>
      <c r="H280" s="47">
        <v>8800</v>
      </c>
      <c r="I280" s="47" t="s">
        <v>222</v>
      </c>
      <c r="J280" s="47"/>
      <c r="K280" s="47">
        <f>H280+J280</f>
        <v>8800</v>
      </c>
    </row>
    <row r="281" spans="2:11" x14ac:dyDescent="0.45">
      <c r="B281" s="45">
        <v>2</v>
      </c>
      <c r="C281" s="45">
        <v>22</v>
      </c>
      <c r="D281" s="45" t="str">
        <f t="shared" si="1"/>
        <v>日</v>
      </c>
      <c r="E281" s="45" t="s">
        <v>221</v>
      </c>
      <c r="F281" s="45" t="s">
        <v>179</v>
      </c>
      <c r="G281" s="45">
        <v>50</v>
      </c>
      <c r="H281" s="47">
        <v>8800</v>
      </c>
      <c r="I281" s="47" t="s">
        <v>222</v>
      </c>
      <c r="J281" s="47"/>
      <c r="K281" s="47">
        <f>H281+J281</f>
        <v>8800</v>
      </c>
    </row>
    <row r="282" spans="2:11" x14ac:dyDescent="0.45">
      <c r="B282" s="45">
        <v>2</v>
      </c>
      <c r="C282" s="45">
        <v>23</v>
      </c>
      <c r="D282" s="45" t="str">
        <f t="shared" si="1"/>
        <v>月</v>
      </c>
      <c r="E282" s="45" t="s">
        <v>221</v>
      </c>
      <c r="F282" s="45" t="s">
        <v>179</v>
      </c>
      <c r="G282" s="45">
        <v>60</v>
      </c>
      <c r="H282" s="47">
        <v>15400</v>
      </c>
      <c r="I282" s="47" t="s">
        <v>222</v>
      </c>
      <c r="J282" s="47"/>
      <c r="K282" s="47">
        <f>H282+J282</f>
        <v>15400</v>
      </c>
    </row>
    <row r="283" spans="2:11" x14ac:dyDescent="0.45">
      <c r="B283" s="45">
        <v>2</v>
      </c>
      <c r="C283" s="45">
        <v>28</v>
      </c>
      <c r="D283" s="45" t="str">
        <f t="shared" si="1"/>
        <v>土</v>
      </c>
      <c r="E283" s="45" t="s">
        <v>221</v>
      </c>
      <c r="F283" s="45" t="s">
        <v>179</v>
      </c>
      <c r="G283" s="45">
        <v>26</v>
      </c>
      <c r="H283" s="47">
        <v>0</v>
      </c>
      <c r="I283" s="47" t="s">
        <v>222</v>
      </c>
      <c r="J283" s="47"/>
      <c r="K283" s="47">
        <f>H283+J283</f>
        <v>0</v>
      </c>
    </row>
    <row r="284" spans="2:11" x14ac:dyDescent="0.45">
      <c r="B284" s="45">
        <v>2</v>
      </c>
      <c r="C284" s="45">
        <v>28</v>
      </c>
      <c r="D284" s="45" t="str">
        <f t="shared" si="1"/>
        <v>土</v>
      </c>
      <c r="E284" s="45" t="s">
        <v>221</v>
      </c>
      <c r="F284" s="45" t="s">
        <v>179</v>
      </c>
      <c r="G284" s="45">
        <v>80</v>
      </c>
      <c r="H284" s="47">
        <v>8800</v>
      </c>
      <c r="I284" s="47" t="s">
        <v>222</v>
      </c>
      <c r="J284" s="47"/>
      <c r="K284" s="47">
        <f>H284+J284</f>
        <v>8800</v>
      </c>
    </row>
    <row r="285" spans="2:11" x14ac:dyDescent="0.45">
      <c r="B285" s="45">
        <v>3</v>
      </c>
      <c r="C285" s="45">
        <v>1</v>
      </c>
      <c r="D285" s="45" t="str">
        <f t="shared" si="1"/>
        <v>日</v>
      </c>
      <c r="E285" s="45" t="s">
        <v>221</v>
      </c>
      <c r="F285" s="45" t="s">
        <v>179</v>
      </c>
      <c r="G285" s="45">
        <v>20</v>
      </c>
      <c r="H285" s="47">
        <v>11000</v>
      </c>
      <c r="I285" s="47" t="s">
        <v>222</v>
      </c>
      <c r="J285" s="47"/>
      <c r="K285" s="47">
        <f>H285+J285</f>
        <v>11000</v>
      </c>
    </row>
    <row r="286" spans="2:11" x14ac:dyDescent="0.45">
      <c r="B286" s="45">
        <v>3</v>
      </c>
      <c r="C286" s="45">
        <v>7</v>
      </c>
      <c r="D286" s="45" t="str">
        <f t="shared" si="1"/>
        <v>土</v>
      </c>
      <c r="E286" s="45" t="s">
        <v>221</v>
      </c>
      <c r="F286" s="45" t="s">
        <v>179</v>
      </c>
      <c r="G286" s="45">
        <v>80</v>
      </c>
      <c r="H286" s="47">
        <v>8800</v>
      </c>
      <c r="I286" s="47" t="s">
        <v>222</v>
      </c>
      <c r="J286" s="47"/>
      <c r="K286" s="47">
        <f>H286+J286</f>
        <v>8800</v>
      </c>
    </row>
    <row r="287" spans="2:11" x14ac:dyDescent="0.45">
      <c r="B287" s="45">
        <v>3</v>
      </c>
      <c r="C287" s="45">
        <v>7</v>
      </c>
      <c r="D287" s="45" t="str">
        <f t="shared" si="1"/>
        <v>土</v>
      </c>
      <c r="E287" s="45" t="s">
        <v>221</v>
      </c>
      <c r="F287" s="45" t="s">
        <v>179</v>
      </c>
      <c r="G287" s="45">
        <v>60</v>
      </c>
      <c r="H287" s="47">
        <v>8800</v>
      </c>
      <c r="I287" s="47" t="s">
        <v>222</v>
      </c>
      <c r="J287" s="47"/>
      <c r="K287" s="47">
        <f>H287+J287</f>
        <v>8800</v>
      </c>
    </row>
    <row r="288" spans="2:11" x14ac:dyDescent="0.45">
      <c r="B288" s="45">
        <v>3</v>
      </c>
      <c r="C288" s="45">
        <v>8</v>
      </c>
      <c r="D288" s="45" t="str">
        <f t="shared" si="1"/>
        <v>日</v>
      </c>
      <c r="E288" s="45" t="s">
        <v>221</v>
      </c>
      <c r="F288" s="45" t="s">
        <v>243</v>
      </c>
      <c r="G288" s="45">
        <v>100</v>
      </c>
      <c r="H288" s="47">
        <v>13200</v>
      </c>
      <c r="I288" s="47" t="s">
        <v>222</v>
      </c>
      <c r="J288" s="47"/>
      <c r="K288" s="47">
        <f>H288+J288</f>
        <v>13200</v>
      </c>
    </row>
    <row r="289" spans="2:11" x14ac:dyDescent="0.45">
      <c r="B289" s="45">
        <v>3</v>
      </c>
      <c r="C289" s="45">
        <v>8</v>
      </c>
      <c r="D289" s="45" t="str">
        <f t="shared" si="1"/>
        <v>日</v>
      </c>
      <c r="E289" s="45" t="s">
        <v>221</v>
      </c>
      <c r="F289" s="45" t="s">
        <v>179</v>
      </c>
      <c r="G289" s="45">
        <v>60</v>
      </c>
      <c r="H289" s="47">
        <v>6600</v>
      </c>
      <c r="I289" s="47" t="s">
        <v>222</v>
      </c>
      <c r="J289" s="47"/>
      <c r="K289" s="47">
        <f>H289+J289</f>
        <v>6600</v>
      </c>
    </row>
    <row r="290" spans="2:11" x14ac:dyDescent="0.45">
      <c r="B290" s="45">
        <v>3</v>
      </c>
      <c r="C290" s="45">
        <v>14</v>
      </c>
      <c r="D290" s="45" t="str">
        <f t="shared" si="1"/>
        <v>土</v>
      </c>
      <c r="E290" s="45" t="s">
        <v>221</v>
      </c>
      <c r="F290" s="45" t="s">
        <v>179</v>
      </c>
      <c r="G290" s="45">
        <v>100</v>
      </c>
      <c r="H290" s="47">
        <v>19800</v>
      </c>
      <c r="I290" s="47" t="s">
        <v>222</v>
      </c>
      <c r="J290" s="47"/>
      <c r="K290" s="47">
        <f>H290+J290</f>
        <v>19800</v>
      </c>
    </row>
    <row r="291" spans="2:11" x14ac:dyDescent="0.45">
      <c r="B291" s="45">
        <v>3</v>
      </c>
      <c r="C291" s="45">
        <v>15</v>
      </c>
      <c r="D291" s="45" t="str">
        <f t="shared" si="1"/>
        <v>日</v>
      </c>
      <c r="E291" s="45" t="s">
        <v>221</v>
      </c>
      <c r="F291" s="45" t="s">
        <v>179</v>
      </c>
      <c r="G291" s="45">
        <v>100</v>
      </c>
      <c r="H291" s="47">
        <v>19800</v>
      </c>
      <c r="I291" s="47" t="s">
        <v>222</v>
      </c>
      <c r="J291" s="47"/>
      <c r="K291" s="47">
        <f>H291+J291</f>
        <v>19800</v>
      </c>
    </row>
    <row r="292" spans="2:11" x14ac:dyDescent="0.45">
      <c r="B292" s="45">
        <v>3</v>
      </c>
      <c r="C292" s="45">
        <v>20</v>
      </c>
      <c r="D292" s="45" t="str">
        <f t="shared" si="1"/>
        <v>金</v>
      </c>
      <c r="E292" s="45" t="s">
        <v>221</v>
      </c>
      <c r="F292" s="45" t="s">
        <v>179</v>
      </c>
      <c r="G292" s="45">
        <v>80</v>
      </c>
      <c r="H292" s="47">
        <v>15400</v>
      </c>
      <c r="I292" s="47" t="s">
        <v>222</v>
      </c>
      <c r="J292" s="47"/>
      <c r="K292" s="47">
        <f>H292+J292</f>
        <v>15400</v>
      </c>
    </row>
    <row r="293" spans="2:11" x14ac:dyDescent="0.45">
      <c r="B293" s="45">
        <v>3</v>
      </c>
      <c r="C293" s="45">
        <v>21</v>
      </c>
      <c r="D293" s="45" t="str">
        <f t="shared" si="1"/>
        <v>土</v>
      </c>
      <c r="E293" s="45" t="s">
        <v>221</v>
      </c>
      <c r="F293" s="45" t="s">
        <v>243</v>
      </c>
      <c r="G293" s="45">
        <v>40</v>
      </c>
      <c r="H293" s="47">
        <v>19800</v>
      </c>
      <c r="I293" s="47" t="s">
        <v>222</v>
      </c>
      <c r="J293" s="47"/>
      <c r="K293" s="47">
        <f>H293+J293</f>
        <v>19800</v>
      </c>
    </row>
    <row r="294" spans="2:11" x14ac:dyDescent="0.45">
      <c r="B294" s="45">
        <v>3</v>
      </c>
      <c r="C294" s="45">
        <v>22</v>
      </c>
      <c r="D294" s="45" t="str">
        <f t="shared" si="1"/>
        <v>日</v>
      </c>
      <c r="E294" s="45" t="s">
        <v>221</v>
      </c>
      <c r="F294" s="45" t="s">
        <v>243</v>
      </c>
      <c r="G294" s="45">
        <v>40</v>
      </c>
      <c r="H294" s="47">
        <v>19800</v>
      </c>
      <c r="I294" s="47" t="s">
        <v>222</v>
      </c>
      <c r="J294" s="47"/>
      <c r="K294" s="47">
        <f>H294+J294</f>
        <v>19800</v>
      </c>
    </row>
    <row r="295" spans="2:11" x14ac:dyDescent="0.45">
      <c r="B295" s="45">
        <v>3</v>
      </c>
      <c r="C295" s="45">
        <v>23</v>
      </c>
      <c r="D295" s="45" t="str">
        <f t="shared" si="1"/>
        <v>月</v>
      </c>
      <c r="E295" s="45" t="s">
        <v>244</v>
      </c>
      <c r="F295" s="45" t="s">
        <v>179</v>
      </c>
      <c r="G295" s="45">
        <v>25</v>
      </c>
      <c r="H295" s="47">
        <v>3300</v>
      </c>
      <c r="I295" s="47" t="s">
        <v>222</v>
      </c>
      <c r="J295" s="47"/>
      <c r="K295" s="47">
        <f>H295+J295</f>
        <v>3300</v>
      </c>
    </row>
    <row r="296" spans="2:11" x14ac:dyDescent="0.45">
      <c r="B296" s="45">
        <v>3</v>
      </c>
      <c r="C296" s="45">
        <v>24</v>
      </c>
      <c r="D296" s="45" t="str">
        <f t="shared" si="1"/>
        <v>火</v>
      </c>
      <c r="E296" s="45" t="s">
        <v>244</v>
      </c>
      <c r="F296" s="45" t="s">
        <v>179</v>
      </c>
      <c r="G296" s="45">
        <v>50</v>
      </c>
      <c r="H296" s="47">
        <v>11550</v>
      </c>
      <c r="I296" s="47" t="s">
        <v>222</v>
      </c>
      <c r="J296" s="47"/>
      <c r="K296" s="47">
        <f>H296+J296</f>
        <v>11550</v>
      </c>
    </row>
    <row r="297" spans="2:11" x14ac:dyDescent="0.45">
      <c r="B297" s="45">
        <v>3</v>
      </c>
      <c r="C297" s="45">
        <v>25</v>
      </c>
      <c r="D297" s="45" t="str">
        <f t="shared" si="1"/>
        <v>水</v>
      </c>
      <c r="E297" s="45" t="s">
        <v>244</v>
      </c>
      <c r="F297" s="45" t="s">
        <v>179</v>
      </c>
      <c r="G297" s="45">
        <v>50</v>
      </c>
      <c r="H297" s="47">
        <v>4950</v>
      </c>
      <c r="I297" s="47" t="s">
        <v>222</v>
      </c>
      <c r="J297" s="47"/>
      <c r="K297" s="47">
        <f>H297+J297</f>
        <v>4950</v>
      </c>
    </row>
    <row r="298" spans="2:11" x14ac:dyDescent="0.45">
      <c r="B298" s="45">
        <v>3</v>
      </c>
      <c r="C298" s="45">
        <v>25</v>
      </c>
      <c r="D298" s="45" t="str">
        <f t="shared" si="1"/>
        <v>水</v>
      </c>
      <c r="E298" s="45" t="s">
        <v>221</v>
      </c>
      <c r="F298" s="45" t="s">
        <v>179</v>
      </c>
      <c r="G298" s="45">
        <v>8</v>
      </c>
      <c r="H298" s="47">
        <v>3300</v>
      </c>
      <c r="I298" s="47" t="s">
        <v>222</v>
      </c>
      <c r="J298" s="47">
        <v>4400</v>
      </c>
      <c r="K298" s="47">
        <f>H298+J298</f>
        <v>7700</v>
      </c>
    </row>
    <row r="299" spans="2:11" x14ac:dyDescent="0.45">
      <c r="B299" s="45">
        <v>3</v>
      </c>
      <c r="C299" s="45">
        <v>28</v>
      </c>
      <c r="D299" s="45" t="str">
        <f t="shared" si="1"/>
        <v>土</v>
      </c>
      <c r="E299" s="45" t="s">
        <v>245</v>
      </c>
      <c r="F299" s="45" t="s">
        <v>179</v>
      </c>
      <c r="G299" s="45">
        <v>21</v>
      </c>
      <c r="H299" s="47">
        <v>4400</v>
      </c>
      <c r="I299" s="47" t="s">
        <v>215</v>
      </c>
      <c r="J299" s="47"/>
      <c r="K299" s="47">
        <f>H299+J299</f>
        <v>4400</v>
      </c>
    </row>
    <row r="300" spans="2:11" x14ac:dyDescent="0.45">
      <c r="B300" s="45">
        <v>3</v>
      </c>
      <c r="C300" s="45">
        <v>29</v>
      </c>
      <c r="D300" s="45" t="str">
        <f t="shared" si="1"/>
        <v>日</v>
      </c>
      <c r="E300" s="45" t="s">
        <v>245</v>
      </c>
      <c r="F300" s="45" t="s">
        <v>179</v>
      </c>
      <c r="G300" s="45">
        <v>21</v>
      </c>
      <c r="H300" s="47">
        <v>4400</v>
      </c>
      <c r="I300" s="47" t="s">
        <v>215</v>
      </c>
      <c r="J300" s="47"/>
      <c r="K300" s="47">
        <f>H300+J300</f>
        <v>4400</v>
      </c>
    </row>
    <row r="301" spans="2:11" x14ac:dyDescent="0.45">
      <c r="B301" s="45">
        <v>3</v>
      </c>
      <c r="C301" s="45">
        <v>31</v>
      </c>
      <c r="D301" s="45" t="str">
        <f t="shared" si="1"/>
        <v>火</v>
      </c>
      <c r="E301" s="45" t="s">
        <v>244</v>
      </c>
      <c r="F301" s="45" t="s">
        <v>179</v>
      </c>
      <c r="G301" s="45">
        <v>25</v>
      </c>
      <c r="H301" s="47">
        <v>4950</v>
      </c>
      <c r="I301" s="47" t="s">
        <v>222</v>
      </c>
      <c r="J301" s="47"/>
      <c r="K301" s="47">
        <f>H301+J301</f>
        <v>4950</v>
      </c>
    </row>
    <row r="302" spans="2:11" x14ac:dyDescent="0.45">
      <c r="G302" s="97">
        <f>SUBTOTAL(9,G3:G301)</f>
        <v>13807</v>
      </c>
      <c r="H302" s="97">
        <f>SUBTOTAL(9,H3:H301)</f>
        <v>2829200</v>
      </c>
      <c r="I302" s="97"/>
      <c r="J302" s="97">
        <f>SUBTOTAL(9,J3:J301)</f>
        <v>561000</v>
      </c>
      <c r="K302" s="97">
        <f>SUBTOTAL(9,K3:K301)</f>
        <v>3390200</v>
      </c>
    </row>
  </sheetData>
  <autoFilter ref="B2:K301" xr:uid="{E1DD1AAE-872A-45C2-AAA0-7F4D27BEAD49}"/>
  <phoneticPr fontId="1"/>
  <pageMargins left="0.7" right="0.7" top="0.75" bottom="0.75" header="0.3" footer="0.3"/>
  <pageSetup paperSize="9" orientation="portrait" r:id="rId1"/>
  <headerFoot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3729-CA1D-467D-8CF6-94BB85FF833A}">
  <dimension ref="A1:G196"/>
  <sheetViews>
    <sheetView view="pageLayout" zoomScaleNormal="100" workbookViewId="0">
      <selection activeCell="A2" sqref="A2"/>
    </sheetView>
  </sheetViews>
  <sheetFormatPr defaultRowHeight="18" x14ac:dyDescent="0.45"/>
  <cols>
    <col min="1" max="1" width="1.5" customWidth="1"/>
    <col min="2" max="2" width="6.09765625" customWidth="1"/>
    <col min="3" max="3" width="7.09765625" customWidth="1"/>
    <col min="4" max="4" width="13.09765625" customWidth="1"/>
    <col min="5" max="5" width="15.5" customWidth="1"/>
    <col min="6" max="6" width="17.5" customWidth="1"/>
    <col min="7" max="7" width="17.296875" customWidth="1"/>
  </cols>
  <sheetData>
    <row r="1" spans="1:7" x14ac:dyDescent="0.45">
      <c r="A1" t="s">
        <v>251</v>
      </c>
    </row>
    <row r="2" spans="1:7" ht="36" x14ac:dyDescent="0.45">
      <c r="B2" s="96" t="s">
        <v>132</v>
      </c>
      <c r="C2" s="96" t="s">
        <v>133</v>
      </c>
      <c r="D2" s="96" t="s">
        <v>246</v>
      </c>
      <c r="E2" s="96" t="s">
        <v>134</v>
      </c>
      <c r="F2" s="96" t="s">
        <v>135</v>
      </c>
      <c r="G2" s="96" t="s">
        <v>210</v>
      </c>
    </row>
    <row r="3" spans="1:7" x14ac:dyDescent="0.45">
      <c r="B3" s="46">
        <v>4</v>
      </c>
      <c r="C3" s="46">
        <v>5</v>
      </c>
      <c r="D3" s="46" t="s">
        <v>221</v>
      </c>
      <c r="E3" s="46">
        <v>4</v>
      </c>
      <c r="F3" s="107">
        <v>1650</v>
      </c>
      <c r="G3" s="107" t="s">
        <v>217</v>
      </c>
    </row>
    <row r="4" spans="1:7" x14ac:dyDescent="0.45">
      <c r="B4" s="46">
        <v>4</v>
      </c>
      <c r="C4" s="46">
        <v>5</v>
      </c>
      <c r="D4" s="46" t="s">
        <v>221</v>
      </c>
      <c r="E4" s="46">
        <v>5</v>
      </c>
      <c r="F4" s="107">
        <v>2200</v>
      </c>
      <c r="G4" s="107" t="s">
        <v>217</v>
      </c>
    </row>
    <row r="5" spans="1:7" x14ac:dyDescent="0.45">
      <c r="B5" s="46">
        <v>4</v>
      </c>
      <c r="C5" s="46">
        <v>6</v>
      </c>
      <c r="D5" s="46" t="s">
        <v>226</v>
      </c>
      <c r="E5" s="46">
        <v>13</v>
      </c>
      <c r="F5" s="107">
        <v>5500</v>
      </c>
      <c r="G5" s="107" t="s">
        <v>217</v>
      </c>
    </row>
    <row r="6" spans="1:7" x14ac:dyDescent="0.45">
      <c r="B6" s="46">
        <v>4</v>
      </c>
      <c r="C6" s="46">
        <v>6</v>
      </c>
      <c r="D6" s="46" t="s">
        <v>221</v>
      </c>
      <c r="E6" s="46">
        <v>3</v>
      </c>
      <c r="F6" s="107">
        <v>1100</v>
      </c>
      <c r="G6" s="107" t="s">
        <v>217</v>
      </c>
    </row>
    <row r="7" spans="1:7" x14ac:dyDescent="0.45">
      <c r="B7" s="46">
        <v>4</v>
      </c>
      <c r="C7" s="46">
        <v>12</v>
      </c>
      <c r="D7" s="46" t="s">
        <v>226</v>
      </c>
      <c r="E7" s="46">
        <v>16</v>
      </c>
      <c r="F7" s="107">
        <v>5500</v>
      </c>
      <c r="G7" s="107" t="s">
        <v>217</v>
      </c>
    </row>
    <row r="8" spans="1:7" x14ac:dyDescent="0.45">
      <c r="B8" s="46">
        <v>4</v>
      </c>
      <c r="C8" s="46">
        <v>12</v>
      </c>
      <c r="D8" s="46" t="s">
        <v>221</v>
      </c>
      <c r="E8" s="46">
        <v>4</v>
      </c>
      <c r="F8" s="107">
        <v>1650</v>
      </c>
      <c r="G8" s="107" t="s">
        <v>217</v>
      </c>
    </row>
    <row r="9" spans="1:7" x14ac:dyDescent="0.45">
      <c r="B9" s="46">
        <v>4</v>
      </c>
      <c r="C9" s="46">
        <v>12</v>
      </c>
      <c r="D9" s="46" t="s">
        <v>221</v>
      </c>
      <c r="E9" s="46">
        <v>5</v>
      </c>
      <c r="F9" s="107">
        <v>2200</v>
      </c>
      <c r="G9" s="107" t="s">
        <v>217</v>
      </c>
    </row>
    <row r="10" spans="1:7" x14ac:dyDescent="0.45">
      <c r="B10" s="46">
        <v>4</v>
      </c>
      <c r="C10" s="46">
        <v>19</v>
      </c>
      <c r="D10" s="46" t="s">
        <v>226</v>
      </c>
      <c r="E10" s="46">
        <v>16</v>
      </c>
      <c r="F10" s="107">
        <v>5500</v>
      </c>
      <c r="G10" s="107" t="s">
        <v>217</v>
      </c>
    </row>
    <row r="11" spans="1:7" x14ac:dyDescent="0.45">
      <c r="B11" s="46">
        <v>4</v>
      </c>
      <c r="C11" s="46">
        <v>19</v>
      </c>
      <c r="D11" s="46" t="s">
        <v>221</v>
      </c>
      <c r="E11" s="46">
        <v>6</v>
      </c>
      <c r="F11" s="107">
        <v>2200</v>
      </c>
      <c r="G11" s="107" t="s">
        <v>217</v>
      </c>
    </row>
    <row r="12" spans="1:7" x14ac:dyDescent="0.45">
      <c r="B12" s="46">
        <v>4</v>
      </c>
      <c r="C12" s="46">
        <v>20</v>
      </c>
      <c r="D12" s="46" t="s">
        <v>221</v>
      </c>
      <c r="E12" s="46">
        <v>6</v>
      </c>
      <c r="F12" s="107">
        <v>1650</v>
      </c>
      <c r="G12" s="107" t="s">
        <v>217</v>
      </c>
    </row>
    <row r="13" spans="1:7" x14ac:dyDescent="0.45">
      <c r="B13" s="46">
        <v>4</v>
      </c>
      <c r="C13" s="46">
        <v>20</v>
      </c>
      <c r="D13" s="46" t="s">
        <v>221</v>
      </c>
      <c r="E13" s="46">
        <v>20</v>
      </c>
      <c r="F13" s="107">
        <v>11550</v>
      </c>
      <c r="G13" s="107" t="s">
        <v>217</v>
      </c>
    </row>
    <row r="14" spans="1:7" x14ac:dyDescent="0.45">
      <c r="B14" s="46">
        <v>4</v>
      </c>
      <c r="C14" s="46">
        <v>26</v>
      </c>
      <c r="D14" s="46" t="s">
        <v>230</v>
      </c>
      <c r="E14" s="46">
        <v>6</v>
      </c>
      <c r="F14" s="107">
        <v>2750</v>
      </c>
      <c r="G14" s="107" t="s">
        <v>217</v>
      </c>
    </row>
    <row r="15" spans="1:7" x14ac:dyDescent="0.45">
      <c r="B15" s="46">
        <v>4</v>
      </c>
      <c r="C15" s="46">
        <v>26</v>
      </c>
      <c r="D15" s="46" t="s">
        <v>221</v>
      </c>
      <c r="E15" s="46">
        <v>6</v>
      </c>
      <c r="F15" s="107">
        <v>2200</v>
      </c>
      <c r="G15" s="107" t="s">
        <v>217</v>
      </c>
    </row>
    <row r="16" spans="1:7" x14ac:dyDescent="0.45">
      <c r="B16" s="46">
        <v>4</v>
      </c>
      <c r="C16" s="46">
        <v>27</v>
      </c>
      <c r="D16" s="46" t="s">
        <v>221</v>
      </c>
      <c r="E16" s="46">
        <v>8</v>
      </c>
      <c r="F16" s="107">
        <v>1650</v>
      </c>
      <c r="G16" s="107" t="s">
        <v>217</v>
      </c>
    </row>
    <row r="17" spans="2:7" x14ac:dyDescent="0.45">
      <c r="B17" s="46">
        <v>4</v>
      </c>
      <c r="C17" s="46">
        <v>27</v>
      </c>
      <c r="D17" s="46" t="s">
        <v>221</v>
      </c>
      <c r="E17" s="46">
        <v>18</v>
      </c>
      <c r="F17" s="107">
        <v>11000</v>
      </c>
      <c r="G17" s="107" t="s">
        <v>217</v>
      </c>
    </row>
    <row r="18" spans="2:7" x14ac:dyDescent="0.45">
      <c r="B18" s="46">
        <v>4</v>
      </c>
      <c r="C18" s="46">
        <v>29</v>
      </c>
      <c r="D18" s="46" t="s">
        <v>226</v>
      </c>
      <c r="E18" s="46">
        <v>3</v>
      </c>
      <c r="F18" s="107">
        <v>1650</v>
      </c>
      <c r="G18" s="107" t="s">
        <v>217</v>
      </c>
    </row>
    <row r="19" spans="2:7" x14ac:dyDescent="0.45">
      <c r="B19" s="46">
        <v>5</v>
      </c>
      <c r="C19" s="46">
        <v>3</v>
      </c>
      <c r="D19" s="46" t="s">
        <v>226</v>
      </c>
      <c r="E19" s="77">
        <v>6</v>
      </c>
      <c r="F19" s="107">
        <v>2200</v>
      </c>
      <c r="G19" s="107" t="s">
        <v>217</v>
      </c>
    </row>
    <row r="20" spans="2:7" x14ac:dyDescent="0.45">
      <c r="B20" s="46">
        <v>5</v>
      </c>
      <c r="C20" s="46">
        <v>3</v>
      </c>
      <c r="D20" s="46" t="s">
        <v>221</v>
      </c>
      <c r="E20" s="77">
        <v>6</v>
      </c>
      <c r="F20" s="107">
        <v>2200</v>
      </c>
      <c r="G20" s="107" t="s">
        <v>217</v>
      </c>
    </row>
    <row r="21" spans="2:7" x14ac:dyDescent="0.45">
      <c r="B21" s="46">
        <v>5</v>
      </c>
      <c r="C21" s="46">
        <v>4</v>
      </c>
      <c r="D21" s="46" t="s">
        <v>221</v>
      </c>
      <c r="E21" s="46">
        <v>6</v>
      </c>
      <c r="F21" s="107">
        <v>1650</v>
      </c>
      <c r="G21" s="107" t="s">
        <v>217</v>
      </c>
    </row>
    <row r="22" spans="2:7" x14ac:dyDescent="0.45">
      <c r="B22" s="46">
        <v>5</v>
      </c>
      <c r="C22" s="46">
        <v>4</v>
      </c>
      <c r="D22" s="46" t="s">
        <v>221</v>
      </c>
      <c r="E22" s="46">
        <v>12</v>
      </c>
      <c r="F22" s="107">
        <v>4400</v>
      </c>
      <c r="G22" s="107" t="s">
        <v>217</v>
      </c>
    </row>
    <row r="23" spans="2:7" x14ac:dyDescent="0.45">
      <c r="B23" s="46">
        <v>5</v>
      </c>
      <c r="C23" s="46">
        <v>5</v>
      </c>
      <c r="D23" s="46" t="s">
        <v>221</v>
      </c>
      <c r="E23" s="46">
        <v>1</v>
      </c>
      <c r="F23" s="107">
        <v>1650</v>
      </c>
      <c r="G23" s="107" t="s">
        <v>217</v>
      </c>
    </row>
    <row r="24" spans="2:7" x14ac:dyDescent="0.45">
      <c r="B24" s="46">
        <v>5</v>
      </c>
      <c r="C24" s="46">
        <v>10</v>
      </c>
      <c r="D24" s="46" t="s">
        <v>221</v>
      </c>
      <c r="E24" s="46">
        <v>5</v>
      </c>
      <c r="F24" s="107">
        <v>3300</v>
      </c>
      <c r="G24" s="107" t="s">
        <v>217</v>
      </c>
    </row>
    <row r="25" spans="2:7" x14ac:dyDescent="0.45">
      <c r="B25" s="46">
        <v>5</v>
      </c>
      <c r="C25" s="46">
        <v>11</v>
      </c>
      <c r="D25" s="46" t="s">
        <v>226</v>
      </c>
      <c r="E25" s="46">
        <v>16</v>
      </c>
      <c r="F25" s="107">
        <v>5500</v>
      </c>
      <c r="G25" s="107" t="s">
        <v>217</v>
      </c>
    </row>
    <row r="26" spans="2:7" x14ac:dyDescent="0.45">
      <c r="B26" s="46">
        <v>5</v>
      </c>
      <c r="C26" s="46">
        <v>11</v>
      </c>
      <c r="D26" s="46" t="s">
        <v>221</v>
      </c>
      <c r="E26" s="46">
        <v>6</v>
      </c>
      <c r="F26" s="107">
        <v>1650</v>
      </c>
      <c r="G26" s="107" t="s">
        <v>217</v>
      </c>
    </row>
    <row r="27" spans="2:7" x14ac:dyDescent="0.45">
      <c r="B27" s="46">
        <v>5</v>
      </c>
      <c r="C27" s="46">
        <v>11</v>
      </c>
      <c r="D27" s="46" t="s">
        <v>221</v>
      </c>
      <c r="E27" s="46">
        <v>12</v>
      </c>
      <c r="F27" s="107">
        <v>5500</v>
      </c>
      <c r="G27" s="107" t="s">
        <v>217</v>
      </c>
    </row>
    <row r="28" spans="2:7" x14ac:dyDescent="0.45">
      <c r="B28" s="46">
        <v>5</v>
      </c>
      <c r="C28" s="46">
        <v>18</v>
      </c>
      <c r="D28" s="46" t="s">
        <v>221</v>
      </c>
      <c r="E28" s="46">
        <v>6</v>
      </c>
      <c r="F28" s="107">
        <v>2200</v>
      </c>
      <c r="G28" s="107" t="s">
        <v>217</v>
      </c>
    </row>
    <row r="29" spans="2:7" x14ac:dyDescent="0.45">
      <c r="B29" s="46">
        <v>5</v>
      </c>
      <c r="C29" s="46">
        <v>18</v>
      </c>
      <c r="D29" s="46" t="s">
        <v>221</v>
      </c>
      <c r="E29" s="46">
        <v>10</v>
      </c>
      <c r="F29" s="107">
        <v>4400</v>
      </c>
      <c r="G29" s="107" t="s">
        <v>217</v>
      </c>
    </row>
    <row r="30" spans="2:7" x14ac:dyDescent="0.45">
      <c r="B30" s="46">
        <v>5</v>
      </c>
      <c r="C30" s="46">
        <v>18</v>
      </c>
      <c r="D30" s="46" t="s">
        <v>221</v>
      </c>
      <c r="E30" s="46">
        <v>4</v>
      </c>
      <c r="F30" s="107">
        <v>1100</v>
      </c>
      <c r="G30" s="107" t="s">
        <v>217</v>
      </c>
    </row>
    <row r="31" spans="2:7" x14ac:dyDescent="0.45">
      <c r="B31" s="46">
        <v>5</v>
      </c>
      <c r="C31" s="46">
        <v>24</v>
      </c>
      <c r="D31" s="46" t="s">
        <v>230</v>
      </c>
      <c r="E31" s="46">
        <v>16</v>
      </c>
      <c r="F31" s="107">
        <v>5500</v>
      </c>
      <c r="G31" s="107" t="s">
        <v>217</v>
      </c>
    </row>
    <row r="32" spans="2:7" x14ac:dyDescent="0.45">
      <c r="B32" s="46">
        <v>5</v>
      </c>
      <c r="C32" s="46">
        <v>24</v>
      </c>
      <c r="D32" s="46" t="s">
        <v>226</v>
      </c>
      <c r="E32" s="46">
        <v>1</v>
      </c>
      <c r="F32" s="107">
        <v>1100</v>
      </c>
      <c r="G32" s="107" t="s">
        <v>217</v>
      </c>
    </row>
    <row r="33" spans="2:7" x14ac:dyDescent="0.45">
      <c r="B33" s="46">
        <v>5</v>
      </c>
      <c r="C33" s="46">
        <v>24</v>
      </c>
      <c r="D33" s="46" t="s">
        <v>221</v>
      </c>
      <c r="E33" s="46">
        <v>6</v>
      </c>
      <c r="F33" s="107">
        <v>2200</v>
      </c>
      <c r="G33" s="107" t="s">
        <v>217</v>
      </c>
    </row>
    <row r="34" spans="2:7" x14ac:dyDescent="0.45">
      <c r="B34" s="46">
        <v>5</v>
      </c>
      <c r="C34" s="46">
        <v>25</v>
      </c>
      <c r="D34" s="46" t="s">
        <v>221</v>
      </c>
      <c r="E34" s="46">
        <v>10</v>
      </c>
      <c r="F34" s="107">
        <v>7150</v>
      </c>
      <c r="G34" s="107" t="s">
        <v>217</v>
      </c>
    </row>
    <row r="35" spans="2:7" x14ac:dyDescent="0.45">
      <c r="B35" s="46">
        <v>6</v>
      </c>
      <c r="C35" s="46">
        <v>1</v>
      </c>
      <c r="D35" s="46" t="s">
        <v>216</v>
      </c>
      <c r="E35" s="46">
        <v>12</v>
      </c>
      <c r="F35" s="107">
        <v>11000</v>
      </c>
      <c r="G35" s="107" t="s">
        <v>215</v>
      </c>
    </row>
    <row r="36" spans="2:7" x14ac:dyDescent="0.45">
      <c r="B36" s="46">
        <v>6</v>
      </c>
      <c r="C36" s="46">
        <v>1</v>
      </c>
      <c r="D36" s="46" t="s">
        <v>221</v>
      </c>
      <c r="E36" s="46">
        <v>6</v>
      </c>
      <c r="F36" s="107">
        <v>1650</v>
      </c>
      <c r="G36" s="107" t="s">
        <v>217</v>
      </c>
    </row>
    <row r="37" spans="2:7" x14ac:dyDescent="0.45">
      <c r="B37" s="46">
        <v>6</v>
      </c>
      <c r="C37" s="46">
        <v>1</v>
      </c>
      <c r="D37" s="46" t="s">
        <v>221</v>
      </c>
      <c r="E37" s="46">
        <v>12</v>
      </c>
      <c r="F37" s="107">
        <v>4400</v>
      </c>
      <c r="G37" s="107" t="s">
        <v>217</v>
      </c>
    </row>
    <row r="38" spans="2:7" x14ac:dyDescent="0.45">
      <c r="B38" s="46">
        <v>6</v>
      </c>
      <c r="C38" s="46">
        <v>7</v>
      </c>
      <c r="D38" s="46" t="s">
        <v>226</v>
      </c>
      <c r="E38" s="46">
        <v>4</v>
      </c>
      <c r="F38" s="107">
        <v>2200</v>
      </c>
      <c r="G38" s="107" t="s">
        <v>217</v>
      </c>
    </row>
    <row r="39" spans="2:7" x14ac:dyDescent="0.45">
      <c r="B39" s="46">
        <v>6</v>
      </c>
      <c r="C39" s="46">
        <v>7</v>
      </c>
      <c r="D39" s="46" t="s">
        <v>226</v>
      </c>
      <c r="E39" s="46">
        <v>1</v>
      </c>
      <c r="F39" s="107">
        <v>1650</v>
      </c>
      <c r="G39" s="107" t="s">
        <v>217</v>
      </c>
    </row>
    <row r="40" spans="2:7" x14ac:dyDescent="0.45">
      <c r="B40" s="46">
        <v>6</v>
      </c>
      <c r="C40" s="46">
        <v>7</v>
      </c>
      <c r="D40" s="46" t="s">
        <v>221</v>
      </c>
      <c r="E40" s="108">
        <v>6</v>
      </c>
      <c r="F40" s="107">
        <v>3300</v>
      </c>
      <c r="G40" s="107" t="s">
        <v>217</v>
      </c>
    </row>
    <row r="41" spans="2:7" x14ac:dyDescent="0.45">
      <c r="B41" s="46">
        <v>6</v>
      </c>
      <c r="C41" s="46">
        <v>8</v>
      </c>
      <c r="D41" s="46" t="s">
        <v>221</v>
      </c>
      <c r="E41" s="46">
        <v>6</v>
      </c>
      <c r="F41" s="107">
        <v>1650</v>
      </c>
      <c r="G41" s="107" t="s">
        <v>217</v>
      </c>
    </row>
    <row r="42" spans="2:7" x14ac:dyDescent="0.45">
      <c r="B42" s="46">
        <v>6</v>
      </c>
      <c r="C42" s="46">
        <v>8</v>
      </c>
      <c r="D42" s="46" t="s">
        <v>221</v>
      </c>
      <c r="E42" s="46">
        <v>20</v>
      </c>
      <c r="F42" s="107">
        <v>11550</v>
      </c>
      <c r="G42" s="107" t="s">
        <v>217</v>
      </c>
    </row>
    <row r="43" spans="2:7" x14ac:dyDescent="0.45">
      <c r="B43" s="46">
        <v>6</v>
      </c>
      <c r="C43" s="46">
        <v>14</v>
      </c>
      <c r="D43" s="46" t="s">
        <v>226</v>
      </c>
      <c r="E43" s="46">
        <v>14</v>
      </c>
      <c r="F43" s="107">
        <v>5500</v>
      </c>
      <c r="G43" s="107" t="s">
        <v>217</v>
      </c>
    </row>
    <row r="44" spans="2:7" x14ac:dyDescent="0.45">
      <c r="B44" s="46">
        <v>6</v>
      </c>
      <c r="C44" s="46">
        <v>14</v>
      </c>
      <c r="D44" s="46" t="s">
        <v>230</v>
      </c>
      <c r="E44" s="46">
        <v>6</v>
      </c>
      <c r="F44" s="107">
        <v>1100</v>
      </c>
      <c r="G44" s="107" t="s">
        <v>217</v>
      </c>
    </row>
    <row r="45" spans="2:7" x14ac:dyDescent="0.45">
      <c r="B45" s="46">
        <v>6</v>
      </c>
      <c r="C45" s="46">
        <v>21</v>
      </c>
      <c r="D45" s="46" t="s">
        <v>230</v>
      </c>
      <c r="E45" s="46">
        <v>16</v>
      </c>
      <c r="F45" s="107">
        <v>5500</v>
      </c>
      <c r="G45" s="107" t="s">
        <v>217</v>
      </c>
    </row>
    <row r="46" spans="2:7" x14ac:dyDescent="0.45">
      <c r="B46" s="46">
        <v>6</v>
      </c>
      <c r="C46" s="46">
        <v>21</v>
      </c>
      <c r="D46" s="46" t="s">
        <v>226</v>
      </c>
      <c r="E46" s="46">
        <v>8</v>
      </c>
      <c r="F46" s="107">
        <v>2750</v>
      </c>
      <c r="G46" s="107" t="s">
        <v>217</v>
      </c>
    </row>
    <row r="47" spans="2:7" x14ac:dyDescent="0.45">
      <c r="B47" s="46">
        <v>6</v>
      </c>
      <c r="C47" s="46">
        <v>21</v>
      </c>
      <c r="D47" s="46" t="s">
        <v>224</v>
      </c>
      <c r="E47" s="46">
        <v>3</v>
      </c>
      <c r="F47" s="107">
        <v>1100</v>
      </c>
      <c r="G47" s="107" t="s">
        <v>215</v>
      </c>
    </row>
    <row r="48" spans="2:7" x14ac:dyDescent="0.45">
      <c r="B48" s="46">
        <v>6</v>
      </c>
      <c r="C48" s="46">
        <v>21</v>
      </c>
      <c r="D48" s="46" t="s">
        <v>221</v>
      </c>
      <c r="E48" s="46">
        <v>6</v>
      </c>
      <c r="F48" s="107">
        <v>6600</v>
      </c>
      <c r="G48" s="107" t="s">
        <v>217</v>
      </c>
    </row>
    <row r="49" spans="2:7" x14ac:dyDescent="0.45">
      <c r="B49" s="46">
        <v>6</v>
      </c>
      <c r="C49" s="46">
        <v>22</v>
      </c>
      <c r="D49" s="46" t="s">
        <v>226</v>
      </c>
      <c r="E49" s="46">
        <v>16</v>
      </c>
      <c r="F49" s="107">
        <v>5500</v>
      </c>
      <c r="G49" s="107" t="s">
        <v>217</v>
      </c>
    </row>
    <row r="50" spans="2:7" x14ac:dyDescent="0.45">
      <c r="B50" s="46">
        <v>6</v>
      </c>
      <c r="C50" s="46">
        <v>22</v>
      </c>
      <c r="D50" s="46" t="s">
        <v>221</v>
      </c>
      <c r="E50" s="46">
        <v>6</v>
      </c>
      <c r="F50" s="107">
        <v>1650</v>
      </c>
      <c r="G50" s="107" t="s">
        <v>217</v>
      </c>
    </row>
    <row r="51" spans="2:7" x14ac:dyDescent="0.45">
      <c r="B51" s="46">
        <v>6</v>
      </c>
      <c r="C51" s="46">
        <v>22</v>
      </c>
      <c r="D51" s="46" t="s">
        <v>221</v>
      </c>
      <c r="E51" s="46">
        <v>10</v>
      </c>
      <c r="F51" s="107">
        <v>4400</v>
      </c>
      <c r="G51" s="107" t="s">
        <v>217</v>
      </c>
    </row>
    <row r="52" spans="2:7" x14ac:dyDescent="0.45">
      <c r="B52" s="46">
        <v>6</v>
      </c>
      <c r="C52" s="46">
        <v>28</v>
      </c>
      <c r="D52" s="46" t="s">
        <v>226</v>
      </c>
      <c r="E52" s="46">
        <v>12</v>
      </c>
      <c r="F52" s="107">
        <v>4950</v>
      </c>
      <c r="G52" s="107" t="s">
        <v>217</v>
      </c>
    </row>
    <row r="53" spans="2:7" x14ac:dyDescent="0.45">
      <c r="B53" s="46">
        <v>6</v>
      </c>
      <c r="C53" s="46">
        <v>28</v>
      </c>
      <c r="D53" s="46" t="s">
        <v>244</v>
      </c>
      <c r="E53" s="46">
        <v>16</v>
      </c>
      <c r="F53" s="107">
        <v>5500</v>
      </c>
      <c r="G53" s="107" t="s">
        <v>217</v>
      </c>
    </row>
    <row r="54" spans="2:7" x14ac:dyDescent="0.45">
      <c r="B54" s="46">
        <v>6</v>
      </c>
      <c r="C54" s="46">
        <v>28</v>
      </c>
      <c r="D54" s="46" t="s">
        <v>226</v>
      </c>
      <c r="E54" s="46">
        <v>16</v>
      </c>
      <c r="F54" s="107">
        <v>5500</v>
      </c>
      <c r="G54" s="107" t="s">
        <v>217</v>
      </c>
    </row>
    <row r="55" spans="2:7" x14ac:dyDescent="0.45">
      <c r="B55" s="46">
        <v>6</v>
      </c>
      <c r="C55" s="46">
        <v>29</v>
      </c>
      <c r="D55" s="46" t="s">
        <v>221</v>
      </c>
      <c r="E55" s="46">
        <v>6</v>
      </c>
      <c r="F55" s="107">
        <v>1650</v>
      </c>
      <c r="G55" s="107" t="s">
        <v>217</v>
      </c>
    </row>
    <row r="56" spans="2:7" x14ac:dyDescent="0.45">
      <c r="B56" s="46">
        <v>6</v>
      </c>
      <c r="C56" s="46">
        <v>29</v>
      </c>
      <c r="D56" s="46" t="s">
        <v>221</v>
      </c>
      <c r="E56" s="46">
        <v>12</v>
      </c>
      <c r="F56" s="107">
        <v>5500</v>
      </c>
      <c r="G56" s="107" t="s">
        <v>217</v>
      </c>
    </row>
    <row r="57" spans="2:7" x14ac:dyDescent="0.45">
      <c r="B57" s="46">
        <v>7</v>
      </c>
      <c r="C57" s="46">
        <v>5</v>
      </c>
      <c r="D57" s="46" t="s">
        <v>230</v>
      </c>
      <c r="E57" s="46">
        <v>5</v>
      </c>
      <c r="F57" s="107">
        <v>3300</v>
      </c>
      <c r="G57" s="107" t="s">
        <v>217</v>
      </c>
    </row>
    <row r="58" spans="2:7" x14ac:dyDescent="0.45">
      <c r="B58" s="46">
        <v>7</v>
      </c>
      <c r="C58" s="46">
        <v>5</v>
      </c>
      <c r="D58" s="46" t="s">
        <v>221</v>
      </c>
      <c r="E58" s="46">
        <v>5</v>
      </c>
      <c r="F58" s="107">
        <v>2200</v>
      </c>
      <c r="G58" s="107" t="s">
        <v>217</v>
      </c>
    </row>
    <row r="59" spans="2:7" x14ac:dyDescent="0.45">
      <c r="B59" s="46">
        <v>7</v>
      </c>
      <c r="C59" s="46">
        <v>6</v>
      </c>
      <c r="D59" s="46" t="s">
        <v>221</v>
      </c>
      <c r="E59" s="46">
        <v>6</v>
      </c>
      <c r="F59" s="107">
        <v>1650</v>
      </c>
      <c r="G59" s="107" t="s">
        <v>217</v>
      </c>
    </row>
    <row r="60" spans="2:7" x14ac:dyDescent="0.45">
      <c r="B60" s="46">
        <v>7</v>
      </c>
      <c r="C60" s="46">
        <v>6</v>
      </c>
      <c r="D60" s="46" t="s">
        <v>226</v>
      </c>
      <c r="E60" s="46">
        <v>16</v>
      </c>
      <c r="F60" s="107">
        <v>5500</v>
      </c>
      <c r="G60" s="107" t="s">
        <v>217</v>
      </c>
    </row>
    <row r="61" spans="2:7" x14ac:dyDescent="0.45">
      <c r="B61" s="46">
        <v>7</v>
      </c>
      <c r="C61" s="46">
        <v>6</v>
      </c>
      <c r="D61" s="46" t="s">
        <v>221</v>
      </c>
      <c r="E61" s="46">
        <v>12</v>
      </c>
      <c r="F61" s="107">
        <v>3850</v>
      </c>
      <c r="G61" s="107" t="s">
        <v>217</v>
      </c>
    </row>
    <row r="62" spans="2:7" x14ac:dyDescent="0.45">
      <c r="B62" s="46">
        <v>7</v>
      </c>
      <c r="C62" s="46">
        <v>12</v>
      </c>
      <c r="D62" s="46" t="s">
        <v>221</v>
      </c>
      <c r="E62" s="46">
        <v>6</v>
      </c>
      <c r="F62" s="107">
        <v>2200</v>
      </c>
      <c r="G62" s="107" t="s">
        <v>217</v>
      </c>
    </row>
    <row r="63" spans="2:7" x14ac:dyDescent="0.45">
      <c r="B63" s="46">
        <v>7</v>
      </c>
      <c r="C63" s="46">
        <v>13</v>
      </c>
      <c r="D63" s="46" t="s">
        <v>226</v>
      </c>
      <c r="E63" s="46">
        <v>16</v>
      </c>
      <c r="F63" s="107">
        <v>5500</v>
      </c>
      <c r="G63" s="107" t="s">
        <v>217</v>
      </c>
    </row>
    <row r="64" spans="2:7" x14ac:dyDescent="0.45">
      <c r="B64" s="46">
        <v>7</v>
      </c>
      <c r="C64" s="46">
        <v>13</v>
      </c>
      <c r="D64" s="46" t="s">
        <v>221</v>
      </c>
      <c r="E64" s="46">
        <v>6</v>
      </c>
      <c r="F64" s="107">
        <v>1650</v>
      </c>
      <c r="G64" s="107" t="s">
        <v>217</v>
      </c>
    </row>
    <row r="65" spans="2:7" x14ac:dyDescent="0.45">
      <c r="B65" s="46">
        <v>7</v>
      </c>
      <c r="C65" s="46">
        <v>13</v>
      </c>
      <c r="D65" s="46" t="s">
        <v>221</v>
      </c>
      <c r="E65" s="46">
        <v>12</v>
      </c>
      <c r="F65" s="107">
        <v>6600</v>
      </c>
      <c r="G65" s="107" t="s">
        <v>217</v>
      </c>
    </row>
    <row r="66" spans="2:7" x14ac:dyDescent="0.45">
      <c r="B66" s="46">
        <v>7</v>
      </c>
      <c r="C66" s="46">
        <v>19</v>
      </c>
      <c r="D66" s="46" t="s">
        <v>221</v>
      </c>
      <c r="E66" s="46">
        <v>5</v>
      </c>
      <c r="F66" s="107">
        <v>2200</v>
      </c>
      <c r="G66" s="107" t="s">
        <v>217</v>
      </c>
    </row>
    <row r="67" spans="2:7" x14ac:dyDescent="0.45">
      <c r="B67" s="46">
        <v>7</v>
      </c>
      <c r="C67" s="46">
        <v>20</v>
      </c>
      <c r="D67" s="46" t="s">
        <v>226</v>
      </c>
      <c r="E67" s="46">
        <v>17</v>
      </c>
      <c r="F67" s="107">
        <v>5500</v>
      </c>
      <c r="G67" s="107" t="s">
        <v>217</v>
      </c>
    </row>
    <row r="68" spans="2:7" x14ac:dyDescent="0.45">
      <c r="B68" s="46">
        <v>7</v>
      </c>
      <c r="C68" s="46">
        <v>20</v>
      </c>
      <c r="D68" s="46" t="s">
        <v>221</v>
      </c>
      <c r="E68" s="46">
        <v>12</v>
      </c>
      <c r="F68" s="107">
        <v>4400</v>
      </c>
      <c r="G68" s="107" t="s">
        <v>217</v>
      </c>
    </row>
    <row r="69" spans="2:7" x14ac:dyDescent="0.45">
      <c r="B69" s="46">
        <v>7</v>
      </c>
      <c r="C69" s="46">
        <v>21</v>
      </c>
      <c r="D69" s="46" t="s">
        <v>221</v>
      </c>
      <c r="E69" s="46">
        <v>3</v>
      </c>
      <c r="F69" s="107">
        <v>1100</v>
      </c>
      <c r="G69" s="107" t="s">
        <v>217</v>
      </c>
    </row>
    <row r="70" spans="2:7" x14ac:dyDescent="0.45">
      <c r="B70" s="46">
        <v>7</v>
      </c>
      <c r="C70" s="46">
        <v>27</v>
      </c>
      <c r="D70" s="46" t="s">
        <v>221</v>
      </c>
      <c r="E70" s="46">
        <v>6</v>
      </c>
      <c r="F70" s="107">
        <v>1650</v>
      </c>
      <c r="G70" s="107" t="s">
        <v>217</v>
      </c>
    </row>
    <row r="71" spans="2:7" x14ac:dyDescent="0.45">
      <c r="B71" s="46">
        <v>7</v>
      </c>
      <c r="C71" s="46">
        <v>27</v>
      </c>
      <c r="D71" s="46" t="s">
        <v>221</v>
      </c>
      <c r="E71" s="46">
        <v>2</v>
      </c>
      <c r="F71" s="107">
        <v>1100</v>
      </c>
      <c r="G71" s="107" t="s">
        <v>217</v>
      </c>
    </row>
    <row r="72" spans="2:7" x14ac:dyDescent="0.45">
      <c r="B72" s="46">
        <v>7</v>
      </c>
      <c r="C72" s="46">
        <v>27</v>
      </c>
      <c r="D72" s="46" t="s">
        <v>221</v>
      </c>
      <c r="E72" s="46">
        <v>12</v>
      </c>
      <c r="F72" s="107">
        <v>4400</v>
      </c>
      <c r="G72" s="107" t="s">
        <v>217</v>
      </c>
    </row>
    <row r="73" spans="2:7" x14ac:dyDescent="0.45">
      <c r="B73" s="46">
        <v>7</v>
      </c>
      <c r="C73" s="46">
        <v>30</v>
      </c>
      <c r="D73" s="46" t="s">
        <v>223</v>
      </c>
      <c r="E73" s="46">
        <v>16</v>
      </c>
      <c r="F73" s="107">
        <v>7700</v>
      </c>
      <c r="G73" s="107" t="s">
        <v>215</v>
      </c>
    </row>
    <row r="74" spans="2:7" x14ac:dyDescent="0.45">
      <c r="B74" s="46">
        <v>7</v>
      </c>
      <c r="C74" s="46">
        <v>31</v>
      </c>
      <c r="D74" s="46" t="s">
        <v>221</v>
      </c>
      <c r="E74" s="46">
        <v>10</v>
      </c>
      <c r="F74" s="107">
        <v>2200</v>
      </c>
      <c r="G74" s="107" t="s">
        <v>217</v>
      </c>
    </row>
    <row r="75" spans="2:7" x14ac:dyDescent="0.45">
      <c r="B75" s="46">
        <v>8</v>
      </c>
      <c r="C75" s="46">
        <v>2</v>
      </c>
      <c r="D75" s="46" t="s">
        <v>221</v>
      </c>
      <c r="E75" s="46">
        <v>2</v>
      </c>
      <c r="F75" s="107">
        <v>1100</v>
      </c>
      <c r="G75" s="107" t="s">
        <v>217</v>
      </c>
    </row>
    <row r="76" spans="2:7" x14ac:dyDescent="0.45">
      <c r="B76" s="46">
        <v>8</v>
      </c>
      <c r="C76" s="46">
        <v>2</v>
      </c>
      <c r="D76" s="46" t="s">
        <v>221</v>
      </c>
      <c r="E76" s="46">
        <v>6</v>
      </c>
      <c r="F76" s="107">
        <v>2200</v>
      </c>
      <c r="G76" s="107" t="s">
        <v>217</v>
      </c>
    </row>
    <row r="77" spans="2:7" x14ac:dyDescent="0.45">
      <c r="B77" s="46">
        <v>8</v>
      </c>
      <c r="C77" s="46">
        <v>3</v>
      </c>
      <c r="D77" s="46" t="s">
        <v>221</v>
      </c>
      <c r="E77" s="46">
        <v>8</v>
      </c>
      <c r="F77" s="107">
        <v>3300</v>
      </c>
      <c r="G77" s="107" t="s">
        <v>217</v>
      </c>
    </row>
    <row r="78" spans="2:7" x14ac:dyDescent="0.45">
      <c r="B78" s="46">
        <v>8</v>
      </c>
      <c r="C78" s="46">
        <v>3</v>
      </c>
      <c r="D78" s="46" t="s">
        <v>221</v>
      </c>
      <c r="E78" s="46">
        <v>12</v>
      </c>
      <c r="F78" s="107">
        <v>4400</v>
      </c>
      <c r="G78" s="107" t="s">
        <v>217</v>
      </c>
    </row>
    <row r="79" spans="2:7" x14ac:dyDescent="0.45">
      <c r="B79" s="46">
        <v>8</v>
      </c>
      <c r="C79" s="46">
        <v>9</v>
      </c>
      <c r="D79" s="46" t="s">
        <v>221</v>
      </c>
      <c r="E79" s="46">
        <v>6</v>
      </c>
      <c r="F79" s="107">
        <v>2200</v>
      </c>
      <c r="G79" s="107" t="s">
        <v>217</v>
      </c>
    </row>
    <row r="80" spans="2:7" x14ac:dyDescent="0.45">
      <c r="B80" s="46">
        <v>8</v>
      </c>
      <c r="C80" s="46">
        <v>12</v>
      </c>
      <c r="D80" s="46" t="s">
        <v>247</v>
      </c>
      <c r="E80" s="46">
        <v>5</v>
      </c>
      <c r="F80" s="107">
        <v>3300</v>
      </c>
      <c r="G80" s="107" t="s">
        <v>215</v>
      </c>
    </row>
    <row r="81" spans="2:7" x14ac:dyDescent="0.45">
      <c r="B81" s="46">
        <v>8</v>
      </c>
      <c r="C81" s="46">
        <v>16</v>
      </c>
      <c r="D81" s="46" t="s">
        <v>221</v>
      </c>
      <c r="E81" s="46">
        <v>2</v>
      </c>
      <c r="F81" s="107">
        <v>1100</v>
      </c>
      <c r="G81" s="107" t="s">
        <v>217</v>
      </c>
    </row>
    <row r="82" spans="2:7" x14ac:dyDescent="0.45">
      <c r="B82" s="46">
        <v>8</v>
      </c>
      <c r="C82" s="46">
        <v>16</v>
      </c>
      <c r="D82" s="46" t="s">
        <v>221</v>
      </c>
      <c r="E82" s="46">
        <v>6</v>
      </c>
      <c r="F82" s="107">
        <v>3850</v>
      </c>
      <c r="G82" s="107" t="s">
        <v>217</v>
      </c>
    </row>
    <row r="83" spans="2:7" x14ac:dyDescent="0.45">
      <c r="B83" s="46">
        <v>8</v>
      </c>
      <c r="C83" s="46">
        <v>17</v>
      </c>
      <c r="D83" s="46" t="s">
        <v>221</v>
      </c>
      <c r="E83" s="46">
        <v>6</v>
      </c>
      <c r="F83" s="107">
        <v>1650</v>
      </c>
      <c r="G83" s="107" t="s">
        <v>217</v>
      </c>
    </row>
    <row r="84" spans="2:7" x14ac:dyDescent="0.45">
      <c r="B84" s="46">
        <v>8</v>
      </c>
      <c r="C84" s="46">
        <v>17</v>
      </c>
      <c r="D84" s="46" t="s">
        <v>226</v>
      </c>
      <c r="E84" s="46">
        <v>10</v>
      </c>
      <c r="F84" s="107">
        <v>6050</v>
      </c>
      <c r="G84" s="107" t="s">
        <v>217</v>
      </c>
    </row>
    <row r="85" spans="2:7" x14ac:dyDescent="0.45">
      <c r="B85" s="46">
        <v>8</v>
      </c>
      <c r="C85" s="46">
        <v>18</v>
      </c>
      <c r="D85" s="46" t="s">
        <v>221</v>
      </c>
      <c r="E85" s="46">
        <v>2</v>
      </c>
      <c r="F85" s="107">
        <v>1100</v>
      </c>
      <c r="G85" s="107" t="s">
        <v>217</v>
      </c>
    </row>
    <row r="86" spans="2:7" x14ac:dyDescent="0.45">
      <c r="B86" s="46">
        <v>8</v>
      </c>
      <c r="C86" s="46">
        <v>19</v>
      </c>
      <c r="D86" s="46" t="s">
        <v>221</v>
      </c>
      <c r="E86" s="46">
        <v>4</v>
      </c>
      <c r="F86" s="107">
        <v>1650</v>
      </c>
      <c r="G86" s="107" t="s">
        <v>217</v>
      </c>
    </row>
    <row r="87" spans="2:7" x14ac:dyDescent="0.45">
      <c r="B87" s="46">
        <v>8</v>
      </c>
      <c r="C87" s="46">
        <v>23</v>
      </c>
      <c r="D87" s="46" t="s">
        <v>223</v>
      </c>
      <c r="E87" s="46">
        <v>12</v>
      </c>
      <c r="F87" s="107">
        <v>3300</v>
      </c>
      <c r="G87" s="107" t="s">
        <v>215</v>
      </c>
    </row>
    <row r="88" spans="2:7" x14ac:dyDescent="0.45">
      <c r="B88" s="46">
        <v>8</v>
      </c>
      <c r="C88" s="46">
        <v>23</v>
      </c>
      <c r="D88" s="46" t="s">
        <v>221</v>
      </c>
      <c r="E88" s="46">
        <v>6</v>
      </c>
      <c r="F88" s="107">
        <v>2200</v>
      </c>
      <c r="G88" s="107" t="s">
        <v>217</v>
      </c>
    </row>
    <row r="89" spans="2:7" x14ac:dyDescent="0.45">
      <c r="B89" s="46">
        <v>8</v>
      </c>
      <c r="C89" s="46">
        <v>24</v>
      </c>
      <c r="D89" s="46" t="s">
        <v>221</v>
      </c>
      <c r="E89" s="46">
        <v>6</v>
      </c>
      <c r="F89" s="107">
        <v>1650</v>
      </c>
      <c r="G89" s="107" t="s">
        <v>217</v>
      </c>
    </row>
    <row r="90" spans="2:7" x14ac:dyDescent="0.45">
      <c r="B90" s="46">
        <v>8</v>
      </c>
      <c r="C90" s="46">
        <v>24</v>
      </c>
      <c r="D90" s="46" t="s">
        <v>221</v>
      </c>
      <c r="E90" s="46">
        <v>12</v>
      </c>
      <c r="F90" s="107">
        <v>6050</v>
      </c>
      <c r="G90" s="107" t="s">
        <v>217</v>
      </c>
    </row>
    <row r="91" spans="2:7" x14ac:dyDescent="0.45">
      <c r="B91" s="46">
        <v>8</v>
      </c>
      <c r="C91" s="46">
        <v>30</v>
      </c>
      <c r="D91" s="46" t="s">
        <v>221</v>
      </c>
      <c r="E91" s="46">
        <v>5</v>
      </c>
      <c r="F91" s="107">
        <v>2200</v>
      </c>
      <c r="G91" s="107" t="s">
        <v>217</v>
      </c>
    </row>
    <row r="92" spans="2:7" x14ac:dyDescent="0.45">
      <c r="B92" s="46">
        <v>8</v>
      </c>
      <c r="C92" s="46">
        <v>31</v>
      </c>
      <c r="D92" s="46" t="s">
        <v>221</v>
      </c>
      <c r="E92" s="46">
        <v>25</v>
      </c>
      <c r="F92" s="107">
        <v>8250</v>
      </c>
      <c r="G92" s="107" t="s">
        <v>217</v>
      </c>
    </row>
    <row r="93" spans="2:7" x14ac:dyDescent="0.45">
      <c r="B93" s="46">
        <v>8</v>
      </c>
      <c r="C93" s="46">
        <v>31</v>
      </c>
      <c r="D93" s="46" t="s">
        <v>221</v>
      </c>
      <c r="E93" s="46">
        <v>10</v>
      </c>
      <c r="F93" s="107">
        <v>4400</v>
      </c>
      <c r="G93" s="107" t="s">
        <v>217</v>
      </c>
    </row>
    <row r="94" spans="2:7" x14ac:dyDescent="0.45">
      <c r="B94" s="46">
        <v>9</v>
      </c>
      <c r="C94" s="46">
        <v>6</v>
      </c>
      <c r="D94" s="46" t="s">
        <v>221</v>
      </c>
      <c r="E94" s="46">
        <v>6</v>
      </c>
      <c r="F94" s="107">
        <v>2200</v>
      </c>
      <c r="G94" s="107" t="s">
        <v>217</v>
      </c>
    </row>
    <row r="95" spans="2:7" x14ac:dyDescent="0.45">
      <c r="B95" s="46">
        <v>9</v>
      </c>
      <c r="C95" s="46">
        <v>7</v>
      </c>
      <c r="D95" s="46" t="s">
        <v>226</v>
      </c>
      <c r="E95" s="46">
        <v>14</v>
      </c>
      <c r="F95" s="107">
        <v>5500</v>
      </c>
      <c r="G95" s="107" t="s">
        <v>217</v>
      </c>
    </row>
    <row r="96" spans="2:7" x14ac:dyDescent="0.45">
      <c r="B96" s="46">
        <v>9</v>
      </c>
      <c r="C96" s="46">
        <v>7</v>
      </c>
      <c r="D96" s="46" t="s">
        <v>221</v>
      </c>
      <c r="E96" s="46">
        <v>2</v>
      </c>
      <c r="F96" s="107">
        <v>1100</v>
      </c>
      <c r="G96" s="107" t="s">
        <v>217</v>
      </c>
    </row>
    <row r="97" spans="2:7" x14ac:dyDescent="0.45">
      <c r="B97" s="46">
        <v>9</v>
      </c>
      <c r="C97" s="46">
        <v>7</v>
      </c>
      <c r="D97" s="46" t="s">
        <v>221</v>
      </c>
      <c r="E97" s="46">
        <v>15</v>
      </c>
      <c r="F97" s="107">
        <v>4400</v>
      </c>
      <c r="G97" s="107" t="s">
        <v>217</v>
      </c>
    </row>
    <row r="98" spans="2:7" x14ac:dyDescent="0.45">
      <c r="B98" s="46">
        <v>9</v>
      </c>
      <c r="C98" s="46">
        <v>13</v>
      </c>
      <c r="D98" s="46" t="s">
        <v>223</v>
      </c>
      <c r="E98" s="46">
        <v>16</v>
      </c>
      <c r="F98" s="107">
        <v>11000</v>
      </c>
      <c r="G98" s="107" t="s">
        <v>215</v>
      </c>
    </row>
    <row r="99" spans="2:7" x14ac:dyDescent="0.45">
      <c r="B99" s="46">
        <v>9</v>
      </c>
      <c r="C99" s="46">
        <v>14</v>
      </c>
      <c r="D99" s="46" t="s">
        <v>226</v>
      </c>
      <c r="E99" s="46">
        <v>17</v>
      </c>
      <c r="F99" s="107">
        <v>5500</v>
      </c>
      <c r="G99" s="107" t="s">
        <v>217</v>
      </c>
    </row>
    <row r="100" spans="2:7" x14ac:dyDescent="0.45">
      <c r="B100" s="46">
        <v>9</v>
      </c>
      <c r="C100" s="46">
        <v>14</v>
      </c>
      <c r="D100" s="46" t="s">
        <v>221</v>
      </c>
      <c r="E100" s="46">
        <v>6</v>
      </c>
      <c r="F100" s="107">
        <v>1650</v>
      </c>
      <c r="G100" s="107" t="s">
        <v>217</v>
      </c>
    </row>
    <row r="101" spans="2:7" x14ac:dyDescent="0.45">
      <c r="B101" s="46">
        <v>9</v>
      </c>
      <c r="C101" s="46">
        <v>14</v>
      </c>
      <c r="D101" s="46" t="s">
        <v>221</v>
      </c>
      <c r="E101" s="46">
        <v>12</v>
      </c>
      <c r="F101" s="107">
        <v>4950</v>
      </c>
      <c r="G101" s="107" t="s">
        <v>217</v>
      </c>
    </row>
    <row r="102" spans="2:7" x14ac:dyDescent="0.45">
      <c r="B102" s="46">
        <v>9</v>
      </c>
      <c r="C102" s="46">
        <v>20</v>
      </c>
      <c r="D102" s="46" t="s">
        <v>221</v>
      </c>
      <c r="E102" s="46">
        <v>8</v>
      </c>
      <c r="F102" s="107">
        <v>3300</v>
      </c>
      <c r="G102" s="107" t="s">
        <v>217</v>
      </c>
    </row>
    <row r="103" spans="2:7" x14ac:dyDescent="0.45">
      <c r="B103" s="46">
        <v>9</v>
      </c>
      <c r="C103" s="46">
        <v>21</v>
      </c>
      <c r="D103" s="46" t="s">
        <v>230</v>
      </c>
      <c r="E103" s="46">
        <v>16</v>
      </c>
      <c r="F103" s="107">
        <v>5500</v>
      </c>
      <c r="G103" s="107" t="s">
        <v>217</v>
      </c>
    </row>
    <row r="104" spans="2:7" x14ac:dyDescent="0.45">
      <c r="B104" s="46">
        <v>9</v>
      </c>
      <c r="C104" s="46">
        <v>21</v>
      </c>
      <c r="D104" s="46" t="s">
        <v>221</v>
      </c>
      <c r="E104" s="46">
        <v>6</v>
      </c>
      <c r="F104" s="107">
        <v>1650</v>
      </c>
      <c r="G104" s="107" t="s">
        <v>217</v>
      </c>
    </row>
    <row r="105" spans="2:7" x14ac:dyDescent="0.45">
      <c r="B105" s="46">
        <v>9</v>
      </c>
      <c r="C105" s="46">
        <v>21</v>
      </c>
      <c r="D105" s="46" t="s">
        <v>221</v>
      </c>
      <c r="E105" s="46">
        <v>12</v>
      </c>
      <c r="F105" s="107">
        <v>4400</v>
      </c>
      <c r="G105" s="107" t="s">
        <v>217</v>
      </c>
    </row>
    <row r="106" spans="2:7" x14ac:dyDescent="0.45">
      <c r="B106" s="46">
        <v>9</v>
      </c>
      <c r="C106" s="46">
        <v>23</v>
      </c>
      <c r="D106" s="46" t="s">
        <v>226</v>
      </c>
      <c r="E106" s="46">
        <v>16</v>
      </c>
      <c r="F106" s="107">
        <v>5500</v>
      </c>
      <c r="G106" s="107" t="s">
        <v>217</v>
      </c>
    </row>
    <row r="107" spans="2:7" x14ac:dyDescent="0.45">
      <c r="B107" s="46">
        <v>9</v>
      </c>
      <c r="C107" s="46">
        <v>27</v>
      </c>
      <c r="D107" s="46" t="s">
        <v>221</v>
      </c>
      <c r="E107" s="46">
        <v>5</v>
      </c>
      <c r="F107" s="107">
        <v>3300</v>
      </c>
      <c r="G107" s="107" t="s">
        <v>217</v>
      </c>
    </row>
    <row r="108" spans="2:7" x14ac:dyDescent="0.45">
      <c r="B108" s="46">
        <v>9</v>
      </c>
      <c r="C108" s="46">
        <v>28</v>
      </c>
      <c r="D108" s="46" t="s">
        <v>221</v>
      </c>
      <c r="E108" s="46">
        <v>8</v>
      </c>
      <c r="F108" s="107">
        <v>2750</v>
      </c>
      <c r="G108" s="107" t="s">
        <v>217</v>
      </c>
    </row>
    <row r="109" spans="2:7" x14ac:dyDescent="0.45">
      <c r="B109" s="46">
        <v>9</v>
      </c>
      <c r="C109" s="46">
        <v>28</v>
      </c>
      <c r="D109" s="46" t="s">
        <v>221</v>
      </c>
      <c r="E109" s="46">
        <v>12</v>
      </c>
      <c r="F109" s="107">
        <v>4400</v>
      </c>
      <c r="G109" s="107" t="s">
        <v>217</v>
      </c>
    </row>
    <row r="110" spans="2:7" x14ac:dyDescent="0.45">
      <c r="B110" s="46">
        <v>10</v>
      </c>
      <c r="C110" s="46">
        <v>4</v>
      </c>
      <c r="D110" s="46" t="s">
        <v>226</v>
      </c>
      <c r="E110" s="46">
        <v>14</v>
      </c>
      <c r="F110" s="107">
        <v>3850</v>
      </c>
      <c r="G110" s="107" t="s">
        <v>217</v>
      </c>
    </row>
    <row r="111" spans="2:7" x14ac:dyDescent="0.45">
      <c r="B111" s="46">
        <v>10</v>
      </c>
      <c r="C111" s="46">
        <v>5</v>
      </c>
      <c r="D111" s="46" t="s">
        <v>221</v>
      </c>
      <c r="E111" s="46">
        <v>15</v>
      </c>
      <c r="F111" s="107">
        <v>9900</v>
      </c>
      <c r="G111" s="107" t="s">
        <v>217</v>
      </c>
    </row>
    <row r="112" spans="2:7" x14ac:dyDescent="0.45">
      <c r="B112" s="46">
        <v>10</v>
      </c>
      <c r="C112" s="46">
        <v>5</v>
      </c>
      <c r="D112" s="46" t="s">
        <v>221</v>
      </c>
      <c r="E112" s="46">
        <v>8</v>
      </c>
      <c r="F112" s="107">
        <v>1650</v>
      </c>
      <c r="G112" s="107" t="s">
        <v>217</v>
      </c>
    </row>
    <row r="113" spans="2:7" x14ac:dyDescent="0.45">
      <c r="B113" s="46">
        <v>10</v>
      </c>
      <c r="C113" s="46">
        <v>12</v>
      </c>
      <c r="D113" s="46" t="s">
        <v>221</v>
      </c>
      <c r="E113" s="46">
        <v>6</v>
      </c>
      <c r="F113" s="107">
        <v>1650</v>
      </c>
      <c r="G113" s="107" t="s">
        <v>217</v>
      </c>
    </row>
    <row r="114" spans="2:7" x14ac:dyDescent="0.45">
      <c r="B114" s="46">
        <v>10</v>
      </c>
      <c r="C114" s="46">
        <v>12</v>
      </c>
      <c r="D114" s="46" t="s">
        <v>221</v>
      </c>
      <c r="E114" s="46">
        <v>13</v>
      </c>
      <c r="F114" s="107">
        <v>5500</v>
      </c>
      <c r="G114" s="107" t="s">
        <v>217</v>
      </c>
    </row>
    <row r="115" spans="2:7" x14ac:dyDescent="0.45">
      <c r="B115" s="46">
        <v>10</v>
      </c>
      <c r="C115" s="46">
        <v>12</v>
      </c>
      <c r="D115" s="46" t="s">
        <v>221</v>
      </c>
      <c r="E115" s="46">
        <v>12</v>
      </c>
      <c r="F115" s="107">
        <v>3850</v>
      </c>
      <c r="G115" s="107" t="s">
        <v>217</v>
      </c>
    </row>
    <row r="116" spans="2:7" x14ac:dyDescent="0.45">
      <c r="B116" s="46">
        <v>10</v>
      </c>
      <c r="C116" s="46">
        <v>12</v>
      </c>
      <c r="D116" s="46" t="s">
        <v>224</v>
      </c>
      <c r="E116" s="46">
        <v>3</v>
      </c>
      <c r="F116" s="107">
        <v>1100</v>
      </c>
      <c r="G116" s="107" t="s">
        <v>215</v>
      </c>
    </row>
    <row r="117" spans="2:7" x14ac:dyDescent="0.45">
      <c r="B117" s="46">
        <v>10</v>
      </c>
      <c r="C117" s="46">
        <v>13</v>
      </c>
      <c r="D117" s="46" t="s">
        <v>226</v>
      </c>
      <c r="E117" s="46">
        <v>20</v>
      </c>
      <c r="F117" s="107">
        <v>9900</v>
      </c>
      <c r="G117" s="107" t="s">
        <v>217</v>
      </c>
    </row>
    <row r="118" spans="2:7" x14ac:dyDescent="0.45">
      <c r="B118" s="46">
        <v>10</v>
      </c>
      <c r="C118" s="46">
        <v>18</v>
      </c>
      <c r="D118" s="46" t="s">
        <v>216</v>
      </c>
      <c r="E118" s="46">
        <v>7</v>
      </c>
      <c r="F118" s="107">
        <v>6600</v>
      </c>
      <c r="G118" s="107" t="s">
        <v>217</v>
      </c>
    </row>
    <row r="119" spans="2:7" x14ac:dyDescent="0.45">
      <c r="B119" s="46">
        <v>10</v>
      </c>
      <c r="C119" s="46">
        <v>18</v>
      </c>
      <c r="D119" s="46" t="s">
        <v>221</v>
      </c>
      <c r="E119" s="46">
        <v>10</v>
      </c>
      <c r="F119" s="107">
        <v>4400</v>
      </c>
      <c r="G119" s="107" t="s">
        <v>217</v>
      </c>
    </row>
    <row r="120" spans="2:7" x14ac:dyDescent="0.45">
      <c r="B120" s="46">
        <v>10</v>
      </c>
      <c r="C120" s="46">
        <v>19</v>
      </c>
      <c r="D120" s="46" t="s">
        <v>221</v>
      </c>
      <c r="E120" s="46">
        <v>6</v>
      </c>
      <c r="F120" s="107">
        <v>1650</v>
      </c>
      <c r="G120" s="107" t="s">
        <v>217</v>
      </c>
    </row>
    <row r="121" spans="2:7" x14ac:dyDescent="0.45">
      <c r="B121" s="46">
        <v>10</v>
      </c>
      <c r="C121" s="46">
        <v>19</v>
      </c>
      <c r="D121" s="46" t="s">
        <v>221</v>
      </c>
      <c r="E121" s="46">
        <v>15</v>
      </c>
      <c r="F121" s="107">
        <v>8800</v>
      </c>
      <c r="G121" s="107" t="s">
        <v>217</v>
      </c>
    </row>
    <row r="122" spans="2:7" x14ac:dyDescent="0.45">
      <c r="B122" s="46">
        <v>10</v>
      </c>
      <c r="C122" s="46">
        <v>26</v>
      </c>
      <c r="D122" s="46" t="s">
        <v>230</v>
      </c>
      <c r="E122" s="46">
        <v>16</v>
      </c>
      <c r="F122" s="107">
        <v>4950</v>
      </c>
      <c r="G122" s="107" t="s">
        <v>217</v>
      </c>
    </row>
    <row r="123" spans="2:7" x14ac:dyDescent="0.45">
      <c r="B123" s="46">
        <v>10</v>
      </c>
      <c r="C123" s="46">
        <v>26</v>
      </c>
      <c r="D123" s="46" t="s">
        <v>221</v>
      </c>
      <c r="E123" s="46">
        <v>12</v>
      </c>
      <c r="F123" s="107">
        <v>4400</v>
      </c>
      <c r="G123" s="107" t="s">
        <v>217</v>
      </c>
    </row>
    <row r="124" spans="2:7" x14ac:dyDescent="0.45">
      <c r="B124" s="46">
        <v>11</v>
      </c>
      <c r="C124" s="46">
        <v>1</v>
      </c>
      <c r="D124" s="46" t="s">
        <v>221</v>
      </c>
      <c r="E124" s="46">
        <v>7</v>
      </c>
      <c r="F124" s="107">
        <v>2200</v>
      </c>
      <c r="G124" s="107" t="s">
        <v>217</v>
      </c>
    </row>
    <row r="125" spans="2:7" x14ac:dyDescent="0.45">
      <c r="B125" s="46">
        <v>11</v>
      </c>
      <c r="C125" s="46">
        <v>2</v>
      </c>
      <c r="D125" s="46" t="s">
        <v>226</v>
      </c>
      <c r="E125" s="46">
        <v>16</v>
      </c>
      <c r="F125" s="107">
        <v>5500</v>
      </c>
      <c r="G125" s="107" t="s">
        <v>217</v>
      </c>
    </row>
    <row r="126" spans="2:7" x14ac:dyDescent="0.45">
      <c r="B126" s="46">
        <v>11</v>
      </c>
      <c r="C126" s="46">
        <v>2</v>
      </c>
      <c r="D126" s="46" t="s">
        <v>221</v>
      </c>
      <c r="E126" s="46">
        <v>12</v>
      </c>
      <c r="F126" s="107">
        <v>6050</v>
      </c>
      <c r="G126" s="107" t="s">
        <v>217</v>
      </c>
    </row>
    <row r="127" spans="2:7" x14ac:dyDescent="0.45">
      <c r="B127" s="46">
        <v>11</v>
      </c>
      <c r="C127" s="46">
        <v>6</v>
      </c>
      <c r="D127" s="46" t="s">
        <v>221</v>
      </c>
      <c r="E127" s="46">
        <v>2</v>
      </c>
      <c r="F127" s="107">
        <v>3300</v>
      </c>
      <c r="G127" s="107" t="s">
        <v>217</v>
      </c>
    </row>
    <row r="128" spans="2:7" x14ac:dyDescent="0.45">
      <c r="B128" s="46">
        <v>11</v>
      </c>
      <c r="C128" s="46">
        <v>8</v>
      </c>
      <c r="D128" s="46" t="s">
        <v>221</v>
      </c>
      <c r="E128" s="46">
        <v>6</v>
      </c>
      <c r="F128" s="107">
        <v>2200</v>
      </c>
      <c r="G128" s="107" t="s">
        <v>217</v>
      </c>
    </row>
    <row r="129" spans="2:7" x14ac:dyDescent="0.45">
      <c r="B129" s="46">
        <v>11</v>
      </c>
      <c r="C129" s="46">
        <v>15</v>
      </c>
      <c r="D129" s="46" t="s">
        <v>221</v>
      </c>
      <c r="E129" s="46">
        <v>16</v>
      </c>
      <c r="F129" s="107">
        <v>5500</v>
      </c>
      <c r="G129" s="107" t="s">
        <v>217</v>
      </c>
    </row>
    <row r="130" spans="2:7" x14ac:dyDescent="0.45">
      <c r="B130" s="46">
        <v>11</v>
      </c>
      <c r="C130" s="46">
        <v>15</v>
      </c>
      <c r="D130" s="46" t="s">
        <v>221</v>
      </c>
      <c r="E130" s="46">
        <v>6</v>
      </c>
      <c r="F130" s="107">
        <v>2750</v>
      </c>
      <c r="G130" s="107" t="s">
        <v>217</v>
      </c>
    </row>
    <row r="131" spans="2:7" x14ac:dyDescent="0.45">
      <c r="B131" s="46">
        <v>11</v>
      </c>
      <c r="C131" s="46">
        <v>16</v>
      </c>
      <c r="D131" s="46" t="s">
        <v>221</v>
      </c>
      <c r="E131" s="46">
        <v>90</v>
      </c>
      <c r="F131" s="107">
        <v>11550</v>
      </c>
      <c r="G131" s="107" t="s">
        <v>217</v>
      </c>
    </row>
    <row r="132" spans="2:7" x14ac:dyDescent="0.45">
      <c r="B132" s="46">
        <v>11</v>
      </c>
      <c r="C132" s="46">
        <v>22</v>
      </c>
      <c r="D132" s="46" t="s">
        <v>226</v>
      </c>
      <c r="E132" s="46">
        <v>12</v>
      </c>
      <c r="F132" s="107">
        <v>5500</v>
      </c>
      <c r="G132" s="107" t="s">
        <v>217</v>
      </c>
    </row>
    <row r="133" spans="2:7" x14ac:dyDescent="0.45">
      <c r="B133" s="46">
        <v>11</v>
      </c>
      <c r="C133" s="46">
        <v>22</v>
      </c>
      <c r="D133" s="46" t="s">
        <v>221</v>
      </c>
      <c r="E133" s="46">
        <v>5</v>
      </c>
      <c r="F133" s="107">
        <v>2200</v>
      </c>
      <c r="G133" s="107" t="s">
        <v>217</v>
      </c>
    </row>
    <row r="134" spans="2:7" x14ac:dyDescent="0.45">
      <c r="B134" s="46">
        <v>11</v>
      </c>
      <c r="C134" s="46">
        <v>23</v>
      </c>
      <c r="D134" s="46" t="s">
        <v>221</v>
      </c>
      <c r="E134" s="46">
        <v>8</v>
      </c>
      <c r="F134" s="107">
        <v>1650</v>
      </c>
      <c r="G134" s="107" t="s">
        <v>217</v>
      </c>
    </row>
    <row r="135" spans="2:7" x14ac:dyDescent="0.45">
      <c r="B135" s="46">
        <v>11</v>
      </c>
      <c r="C135" s="46">
        <v>23</v>
      </c>
      <c r="D135" s="46" t="s">
        <v>221</v>
      </c>
      <c r="E135" s="46">
        <v>6</v>
      </c>
      <c r="F135" s="107">
        <v>1650</v>
      </c>
      <c r="G135" s="107" t="s">
        <v>217</v>
      </c>
    </row>
    <row r="136" spans="2:7" x14ac:dyDescent="0.45">
      <c r="B136" s="46">
        <v>11</v>
      </c>
      <c r="C136" s="46">
        <v>23</v>
      </c>
      <c r="D136" s="46" t="s">
        <v>221</v>
      </c>
      <c r="E136" s="46">
        <v>12</v>
      </c>
      <c r="F136" s="107">
        <v>8800</v>
      </c>
      <c r="G136" s="107" t="s">
        <v>217</v>
      </c>
    </row>
    <row r="137" spans="2:7" x14ac:dyDescent="0.45">
      <c r="B137" s="46">
        <v>11</v>
      </c>
      <c r="C137" s="46">
        <v>23</v>
      </c>
      <c r="D137" s="46" t="s">
        <v>221</v>
      </c>
      <c r="E137" s="46">
        <v>6</v>
      </c>
      <c r="F137" s="107">
        <v>1100</v>
      </c>
      <c r="G137" s="107" t="s">
        <v>217</v>
      </c>
    </row>
    <row r="138" spans="2:7" x14ac:dyDescent="0.45">
      <c r="B138" s="46">
        <v>11</v>
      </c>
      <c r="C138" s="46">
        <v>24</v>
      </c>
      <c r="D138" s="46" t="s">
        <v>221</v>
      </c>
      <c r="E138" s="46">
        <v>2</v>
      </c>
      <c r="F138" s="107">
        <v>3300</v>
      </c>
      <c r="G138" s="107" t="s">
        <v>217</v>
      </c>
    </row>
    <row r="139" spans="2:7" x14ac:dyDescent="0.45">
      <c r="B139" s="46">
        <v>11</v>
      </c>
      <c r="C139" s="46">
        <v>29</v>
      </c>
      <c r="D139" s="46" t="s">
        <v>226</v>
      </c>
      <c r="E139" s="46">
        <v>12</v>
      </c>
      <c r="F139" s="107">
        <v>5500</v>
      </c>
      <c r="G139" s="107" t="s">
        <v>217</v>
      </c>
    </row>
    <row r="140" spans="2:7" x14ac:dyDescent="0.45">
      <c r="B140" s="46">
        <v>11</v>
      </c>
      <c r="C140" s="46">
        <v>29</v>
      </c>
      <c r="D140" s="46" t="s">
        <v>221</v>
      </c>
      <c r="E140" s="46">
        <v>4</v>
      </c>
      <c r="F140" s="107">
        <v>2200</v>
      </c>
      <c r="G140" s="107" t="s">
        <v>217</v>
      </c>
    </row>
    <row r="141" spans="2:7" x14ac:dyDescent="0.45">
      <c r="B141" s="46">
        <v>11</v>
      </c>
      <c r="C141" s="46">
        <v>30</v>
      </c>
      <c r="D141" s="46" t="s">
        <v>221</v>
      </c>
      <c r="E141" s="46">
        <v>16</v>
      </c>
      <c r="F141" s="107">
        <v>5500</v>
      </c>
      <c r="G141" s="107" t="s">
        <v>217</v>
      </c>
    </row>
    <row r="142" spans="2:7" x14ac:dyDescent="0.45">
      <c r="B142" s="46">
        <v>11</v>
      </c>
      <c r="C142" s="46">
        <v>30</v>
      </c>
      <c r="D142" s="46" t="s">
        <v>221</v>
      </c>
      <c r="E142" s="46">
        <v>6</v>
      </c>
      <c r="F142" s="107">
        <v>1650</v>
      </c>
      <c r="G142" s="107" t="s">
        <v>217</v>
      </c>
    </row>
    <row r="143" spans="2:7" x14ac:dyDescent="0.45">
      <c r="B143" s="46">
        <v>11</v>
      </c>
      <c r="C143" s="46">
        <v>30</v>
      </c>
      <c r="D143" s="46" t="s">
        <v>221</v>
      </c>
      <c r="E143" s="46">
        <v>12</v>
      </c>
      <c r="F143" s="107">
        <v>4400</v>
      </c>
      <c r="G143" s="107" t="s">
        <v>217</v>
      </c>
    </row>
    <row r="144" spans="2:7" x14ac:dyDescent="0.45">
      <c r="B144" s="46">
        <v>12</v>
      </c>
      <c r="C144" s="46">
        <v>6</v>
      </c>
      <c r="D144" s="46" t="s">
        <v>226</v>
      </c>
      <c r="E144" s="46">
        <v>14</v>
      </c>
      <c r="F144" s="107">
        <v>5500</v>
      </c>
      <c r="G144" s="107" t="s">
        <v>217</v>
      </c>
    </row>
    <row r="145" spans="2:7" x14ac:dyDescent="0.45">
      <c r="B145" s="46">
        <v>12</v>
      </c>
      <c r="C145" s="46">
        <v>6</v>
      </c>
      <c r="D145" s="46" t="s">
        <v>226</v>
      </c>
      <c r="E145" s="46">
        <v>2</v>
      </c>
      <c r="F145" s="107">
        <v>3300</v>
      </c>
      <c r="G145" s="107" t="s">
        <v>217</v>
      </c>
    </row>
    <row r="146" spans="2:7" x14ac:dyDescent="0.45">
      <c r="B146" s="46">
        <v>12</v>
      </c>
      <c r="C146" s="46">
        <v>6</v>
      </c>
      <c r="D146" s="46" t="s">
        <v>221</v>
      </c>
      <c r="E146" s="46">
        <v>6</v>
      </c>
      <c r="F146" s="107">
        <v>2200</v>
      </c>
      <c r="G146" s="107" t="s">
        <v>217</v>
      </c>
    </row>
    <row r="147" spans="2:7" x14ac:dyDescent="0.45">
      <c r="B147" s="46">
        <v>12</v>
      </c>
      <c r="C147" s="46">
        <v>7</v>
      </c>
      <c r="D147" s="46" t="s">
        <v>221</v>
      </c>
      <c r="E147" s="46">
        <v>6</v>
      </c>
      <c r="F147" s="107">
        <v>1650</v>
      </c>
      <c r="G147" s="107" t="s">
        <v>217</v>
      </c>
    </row>
    <row r="148" spans="2:7" x14ac:dyDescent="0.45">
      <c r="B148" s="46">
        <v>12</v>
      </c>
      <c r="C148" s="46">
        <v>7</v>
      </c>
      <c r="D148" s="46" t="s">
        <v>221</v>
      </c>
      <c r="E148" s="46">
        <v>12</v>
      </c>
      <c r="F148" s="107">
        <v>4400</v>
      </c>
      <c r="G148" s="107" t="s">
        <v>217</v>
      </c>
    </row>
    <row r="149" spans="2:7" x14ac:dyDescent="0.45">
      <c r="B149" s="46">
        <v>12</v>
      </c>
      <c r="C149" s="46">
        <v>13</v>
      </c>
      <c r="D149" s="46" t="s">
        <v>214</v>
      </c>
      <c r="E149" s="46">
        <v>9</v>
      </c>
      <c r="F149" s="107">
        <v>9900</v>
      </c>
      <c r="G149" s="107" t="s">
        <v>215</v>
      </c>
    </row>
    <row r="150" spans="2:7" x14ac:dyDescent="0.45">
      <c r="B150" s="46">
        <v>12</v>
      </c>
      <c r="C150" s="46">
        <v>13</v>
      </c>
      <c r="D150" s="46" t="s">
        <v>226</v>
      </c>
      <c r="E150" s="46">
        <v>12</v>
      </c>
      <c r="F150" s="107">
        <v>5500</v>
      </c>
      <c r="G150" s="107" t="s">
        <v>217</v>
      </c>
    </row>
    <row r="151" spans="2:7" x14ac:dyDescent="0.45">
      <c r="B151" s="46">
        <v>12</v>
      </c>
      <c r="C151" s="46">
        <v>13</v>
      </c>
      <c r="D151" s="46" t="s">
        <v>221</v>
      </c>
      <c r="E151" s="46">
        <v>5</v>
      </c>
      <c r="F151" s="107">
        <v>3300</v>
      </c>
      <c r="G151" s="107" t="s">
        <v>217</v>
      </c>
    </row>
    <row r="152" spans="2:7" x14ac:dyDescent="0.45">
      <c r="B152" s="46">
        <v>12</v>
      </c>
      <c r="C152" s="46">
        <v>14</v>
      </c>
      <c r="D152" s="46" t="s">
        <v>226</v>
      </c>
      <c r="E152" s="46">
        <v>20</v>
      </c>
      <c r="F152" s="107">
        <v>7150</v>
      </c>
      <c r="G152" s="107" t="s">
        <v>217</v>
      </c>
    </row>
    <row r="153" spans="2:7" x14ac:dyDescent="0.45">
      <c r="B153" s="46">
        <v>12</v>
      </c>
      <c r="C153" s="46">
        <v>20</v>
      </c>
      <c r="D153" s="46" t="s">
        <v>221</v>
      </c>
      <c r="E153" s="46">
        <v>6</v>
      </c>
      <c r="F153" s="107">
        <v>2200</v>
      </c>
      <c r="G153" s="107" t="s">
        <v>217</v>
      </c>
    </row>
    <row r="154" spans="2:7" x14ac:dyDescent="0.45">
      <c r="B154" s="46">
        <v>12</v>
      </c>
      <c r="C154" s="46">
        <v>21</v>
      </c>
      <c r="D154" s="46" t="s">
        <v>221</v>
      </c>
      <c r="E154" s="46">
        <v>12</v>
      </c>
      <c r="F154" s="107">
        <v>4400</v>
      </c>
      <c r="G154" s="107" t="s">
        <v>217</v>
      </c>
    </row>
    <row r="155" spans="2:7" x14ac:dyDescent="0.45">
      <c r="B155" s="46">
        <v>12</v>
      </c>
      <c r="C155" s="46">
        <v>27</v>
      </c>
      <c r="D155" s="46" t="s">
        <v>221</v>
      </c>
      <c r="E155" s="46">
        <v>6</v>
      </c>
      <c r="F155" s="107">
        <v>2200</v>
      </c>
      <c r="G155" s="107" t="s">
        <v>217</v>
      </c>
    </row>
    <row r="156" spans="2:7" x14ac:dyDescent="0.45">
      <c r="B156" s="46">
        <v>12</v>
      </c>
      <c r="C156" s="46">
        <v>28</v>
      </c>
      <c r="D156" s="46" t="s">
        <v>221</v>
      </c>
      <c r="E156" s="46">
        <v>12</v>
      </c>
      <c r="F156" s="107">
        <v>4400</v>
      </c>
      <c r="G156" s="107" t="s">
        <v>217</v>
      </c>
    </row>
    <row r="157" spans="2:7" x14ac:dyDescent="0.45">
      <c r="B157" s="46">
        <v>1</v>
      </c>
      <c r="C157" s="46">
        <v>4</v>
      </c>
      <c r="D157" s="46" t="s">
        <v>221</v>
      </c>
      <c r="E157" s="46">
        <v>12</v>
      </c>
      <c r="F157" s="107">
        <v>6050</v>
      </c>
      <c r="G157" s="107" t="s">
        <v>217</v>
      </c>
    </row>
    <row r="158" spans="2:7" x14ac:dyDescent="0.45">
      <c r="B158" s="46">
        <v>1</v>
      </c>
      <c r="C158" s="46">
        <v>10</v>
      </c>
      <c r="D158" s="46" t="s">
        <v>221</v>
      </c>
      <c r="E158" s="46">
        <v>6</v>
      </c>
      <c r="F158" s="107">
        <v>2200</v>
      </c>
      <c r="G158" s="107" t="s">
        <v>217</v>
      </c>
    </row>
    <row r="159" spans="2:7" x14ac:dyDescent="0.45">
      <c r="B159" s="46">
        <v>1</v>
      </c>
      <c r="C159" s="46">
        <v>11</v>
      </c>
      <c r="D159" s="46" t="s">
        <v>226</v>
      </c>
      <c r="E159" s="46">
        <v>14</v>
      </c>
      <c r="F159" s="107">
        <v>5500</v>
      </c>
      <c r="G159" s="107" t="s">
        <v>217</v>
      </c>
    </row>
    <row r="160" spans="2:7" x14ac:dyDescent="0.45">
      <c r="B160" s="46">
        <v>1</v>
      </c>
      <c r="C160" s="46">
        <v>11</v>
      </c>
      <c r="D160" s="46" t="s">
        <v>221</v>
      </c>
      <c r="E160" s="46">
        <v>12</v>
      </c>
      <c r="F160" s="107">
        <v>3300</v>
      </c>
      <c r="G160" s="107" t="s">
        <v>217</v>
      </c>
    </row>
    <row r="161" spans="2:7" x14ac:dyDescent="0.45">
      <c r="B161" s="46">
        <v>1</v>
      </c>
      <c r="C161" s="46">
        <v>11</v>
      </c>
      <c r="D161" s="46" t="s">
        <v>221</v>
      </c>
      <c r="E161" s="46">
        <v>12</v>
      </c>
      <c r="F161" s="107">
        <v>5500</v>
      </c>
      <c r="G161" s="107" t="s">
        <v>217</v>
      </c>
    </row>
    <row r="162" spans="2:7" x14ac:dyDescent="0.45">
      <c r="B162" s="46">
        <v>1</v>
      </c>
      <c r="C162" s="46">
        <v>17</v>
      </c>
      <c r="D162" s="46" t="s">
        <v>230</v>
      </c>
      <c r="E162" s="46">
        <v>16</v>
      </c>
      <c r="F162" s="107">
        <v>5500</v>
      </c>
      <c r="G162" s="107" t="s">
        <v>217</v>
      </c>
    </row>
    <row r="163" spans="2:7" x14ac:dyDescent="0.45">
      <c r="B163" s="46">
        <v>1</v>
      </c>
      <c r="C163" s="46">
        <v>17</v>
      </c>
      <c r="D163" s="46" t="s">
        <v>221</v>
      </c>
      <c r="E163" s="46">
        <v>6</v>
      </c>
      <c r="F163" s="107">
        <v>2200</v>
      </c>
      <c r="G163" s="107" t="s">
        <v>217</v>
      </c>
    </row>
    <row r="164" spans="2:7" x14ac:dyDescent="0.45">
      <c r="B164" s="46">
        <v>1</v>
      </c>
      <c r="C164" s="46">
        <v>18</v>
      </c>
      <c r="D164" s="46" t="s">
        <v>221</v>
      </c>
      <c r="E164" s="46">
        <v>12</v>
      </c>
      <c r="F164" s="107">
        <v>6050</v>
      </c>
      <c r="G164" s="107" t="s">
        <v>217</v>
      </c>
    </row>
    <row r="165" spans="2:7" x14ac:dyDescent="0.45">
      <c r="B165" s="46">
        <v>1</v>
      </c>
      <c r="C165" s="46">
        <v>18</v>
      </c>
      <c r="D165" s="46" t="s">
        <v>226</v>
      </c>
      <c r="E165" s="46">
        <v>20</v>
      </c>
      <c r="F165" s="107">
        <v>5500</v>
      </c>
      <c r="G165" s="107" t="s">
        <v>217</v>
      </c>
    </row>
    <row r="166" spans="2:7" x14ac:dyDescent="0.45">
      <c r="B166" s="46">
        <v>1</v>
      </c>
      <c r="C166" s="46">
        <v>24</v>
      </c>
      <c r="D166" s="46" t="s">
        <v>221</v>
      </c>
      <c r="E166" s="46">
        <v>6</v>
      </c>
      <c r="F166" s="107">
        <v>3850</v>
      </c>
      <c r="G166" s="107" t="s">
        <v>217</v>
      </c>
    </row>
    <row r="167" spans="2:7" x14ac:dyDescent="0.45">
      <c r="B167" s="46">
        <v>1</v>
      </c>
      <c r="C167" s="46">
        <v>25</v>
      </c>
      <c r="D167" s="46" t="s">
        <v>221</v>
      </c>
      <c r="E167" s="46">
        <v>8</v>
      </c>
      <c r="F167" s="107">
        <v>3300</v>
      </c>
      <c r="G167" s="107" t="s">
        <v>217</v>
      </c>
    </row>
    <row r="168" spans="2:7" x14ac:dyDescent="0.45">
      <c r="B168" s="46">
        <v>1</v>
      </c>
      <c r="C168" s="46">
        <v>25</v>
      </c>
      <c r="D168" s="46" t="s">
        <v>221</v>
      </c>
      <c r="E168" s="46">
        <v>16</v>
      </c>
      <c r="F168" s="107">
        <v>8800</v>
      </c>
      <c r="G168" s="107" t="s">
        <v>217</v>
      </c>
    </row>
    <row r="169" spans="2:7" x14ac:dyDescent="0.45">
      <c r="B169" s="46">
        <v>2</v>
      </c>
      <c r="C169" s="46">
        <v>1</v>
      </c>
      <c r="D169" s="46" t="s">
        <v>221</v>
      </c>
      <c r="E169" s="46">
        <v>6</v>
      </c>
      <c r="F169" s="107">
        <v>1650</v>
      </c>
      <c r="G169" s="107" t="s">
        <v>217</v>
      </c>
    </row>
    <row r="170" spans="2:7" x14ac:dyDescent="0.45">
      <c r="B170" s="46">
        <v>2</v>
      </c>
      <c r="C170" s="46">
        <v>1</v>
      </c>
      <c r="D170" s="46" t="s">
        <v>221</v>
      </c>
      <c r="E170" s="46">
        <v>12</v>
      </c>
      <c r="F170" s="107">
        <v>6600</v>
      </c>
      <c r="G170" s="107" t="s">
        <v>217</v>
      </c>
    </row>
    <row r="171" spans="2:7" x14ac:dyDescent="0.45">
      <c r="B171" s="46">
        <v>2</v>
      </c>
      <c r="C171" s="46">
        <v>14</v>
      </c>
      <c r="D171" s="46" t="s">
        <v>221</v>
      </c>
      <c r="E171" s="46">
        <v>6</v>
      </c>
      <c r="F171" s="107">
        <v>2200</v>
      </c>
      <c r="G171" s="107" t="s">
        <v>217</v>
      </c>
    </row>
    <row r="172" spans="2:7" x14ac:dyDescent="0.45">
      <c r="B172" s="46">
        <v>2</v>
      </c>
      <c r="C172" s="46">
        <v>15</v>
      </c>
      <c r="D172" s="46" t="s">
        <v>221</v>
      </c>
      <c r="E172" s="46">
        <v>6</v>
      </c>
      <c r="F172" s="107">
        <v>1650</v>
      </c>
      <c r="G172" s="107" t="s">
        <v>217</v>
      </c>
    </row>
    <row r="173" spans="2:7" x14ac:dyDescent="0.45">
      <c r="B173" s="46">
        <v>2</v>
      </c>
      <c r="C173" s="46">
        <v>15</v>
      </c>
      <c r="D173" s="46" t="s">
        <v>221</v>
      </c>
      <c r="E173" s="46">
        <v>12</v>
      </c>
      <c r="F173" s="107">
        <v>6600</v>
      </c>
      <c r="G173" s="107" t="s">
        <v>217</v>
      </c>
    </row>
    <row r="174" spans="2:7" x14ac:dyDescent="0.45">
      <c r="B174" s="46">
        <v>2</v>
      </c>
      <c r="C174" s="46">
        <v>21</v>
      </c>
      <c r="D174" s="46" t="s">
        <v>221</v>
      </c>
      <c r="E174" s="46">
        <v>5</v>
      </c>
      <c r="F174" s="107">
        <v>2200</v>
      </c>
      <c r="G174" s="107" t="s">
        <v>217</v>
      </c>
    </row>
    <row r="175" spans="2:7" x14ac:dyDescent="0.45">
      <c r="B175" s="46">
        <v>2</v>
      </c>
      <c r="C175" s="46">
        <v>22</v>
      </c>
      <c r="D175" s="46" t="s">
        <v>221</v>
      </c>
      <c r="E175" s="46">
        <v>6</v>
      </c>
      <c r="F175" s="107">
        <v>1650</v>
      </c>
      <c r="G175" s="107" t="s">
        <v>217</v>
      </c>
    </row>
    <row r="176" spans="2:7" x14ac:dyDescent="0.45">
      <c r="B176" s="46">
        <v>2</v>
      </c>
      <c r="C176" s="46">
        <v>22</v>
      </c>
      <c r="D176" s="46" t="s">
        <v>221</v>
      </c>
      <c r="E176" s="46">
        <v>12</v>
      </c>
      <c r="F176" s="107">
        <v>4400</v>
      </c>
      <c r="G176" s="107" t="s">
        <v>217</v>
      </c>
    </row>
    <row r="177" spans="2:7" x14ac:dyDescent="0.45">
      <c r="B177" s="46">
        <v>2</v>
      </c>
      <c r="C177" s="46">
        <v>28</v>
      </c>
      <c r="D177" s="46" t="s">
        <v>221</v>
      </c>
      <c r="E177" s="46">
        <v>6</v>
      </c>
      <c r="F177" s="107">
        <v>3850</v>
      </c>
      <c r="G177" s="107" t="s">
        <v>217</v>
      </c>
    </row>
    <row r="178" spans="2:7" x14ac:dyDescent="0.45">
      <c r="B178" s="46">
        <v>3</v>
      </c>
      <c r="C178" s="46">
        <v>1</v>
      </c>
      <c r="D178" s="46" t="s">
        <v>221</v>
      </c>
      <c r="E178" s="46">
        <v>6</v>
      </c>
      <c r="F178" s="107">
        <v>1650</v>
      </c>
      <c r="G178" s="107" t="s">
        <v>217</v>
      </c>
    </row>
    <row r="179" spans="2:7" x14ac:dyDescent="0.45">
      <c r="B179" s="46">
        <v>3</v>
      </c>
      <c r="C179" s="46">
        <v>1</v>
      </c>
      <c r="D179" s="46" t="s">
        <v>221</v>
      </c>
      <c r="E179" s="46">
        <v>12</v>
      </c>
      <c r="F179" s="107">
        <v>6050</v>
      </c>
      <c r="G179" s="107" t="s">
        <v>217</v>
      </c>
    </row>
    <row r="180" spans="2:7" x14ac:dyDescent="0.45">
      <c r="B180" s="46">
        <v>3</v>
      </c>
      <c r="C180" s="46">
        <v>7</v>
      </c>
      <c r="D180" s="46" t="s">
        <v>221</v>
      </c>
      <c r="E180" s="46">
        <v>6</v>
      </c>
      <c r="F180" s="107">
        <v>4400</v>
      </c>
      <c r="G180" s="107" t="s">
        <v>217</v>
      </c>
    </row>
    <row r="181" spans="2:7" x14ac:dyDescent="0.45">
      <c r="B181" s="46">
        <v>3</v>
      </c>
      <c r="C181" s="46">
        <v>7</v>
      </c>
      <c r="D181" s="46" t="s">
        <v>226</v>
      </c>
      <c r="E181" s="46">
        <v>4</v>
      </c>
      <c r="F181" s="107">
        <v>1650</v>
      </c>
      <c r="G181" s="107" t="s">
        <v>217</v>
      </c>
    </row>
    <row r="182" spans="2:7" x14ac:dyDescent="0.45">
      <c r="B182" s="46">
        <v>3</v>
      </c>
      <c r="C182" s="46">
        <v>8</v>
      </c>
      <c r="D182" s="46" t="s">
        <v>221</v>
      </c>
      <c r="E182" s="46">
        <v>6</v>
      </c>
      <c r="F182" s="107">
        <v>1650</v>
      </c>
      <c r="G182" s="107" t="s">
        <v>217</v>
      </c>
    </row>
    <row r="183" spans="2:7" x14ac:dyDescent="0.45">
      <c r="B183" s="46">
        <v>3</v>
      </c>
      <c r="C183" s="46">
        <v>8</v>
      </c>
      <c r="D183" s="46" t="s">
        <v>221</v>
      </c>
      <c r="E183" s="46">
        <v>12</v>
      </c>
      <c r="F183" s="107">
        <v>6600</v>
      </c>
      <c r="G183" s="107" t="s">
        <v>217</v>
      </c>
    </row>
    <row r="184" spans="2:7" x14ac:dyDescent="0.45">
      <c r="B184" s="46">
        <v>3</v>
      </c>
      <c r="C184" s="46">
        <v>14</v>
      </c>
      <c r="D184" s="46" t="s">
        <v>226</v>
      </c>
      <c r="E184" s="46">
        <v>6</v>
      </c>
      <c r="F184" s="107">
        <v>2200</v>
      </c>
      <c r="G184" s="107" t="s">
        <v>217</v>
      </c>
    </row>
    <row r="185" spans="2:7" x14ac:dyDescent="0.45">
      <c r="B185" s="46">
        <v>3</v>
      </c>
      <c r="C185" s="46">
        <v>14</v>
      </c>
      <c r="D185" s="46" t="s">
        <v>221</v>
      </c>
      <c r="E185" s="46">
        <v>6</v>
      </c>
      <c r="F185" s="107">
        <v>2200</v>
      </c>
      <c r="G185" s="107" t="s">
        <v>217</v>
      </c>
    </row>
    <row r="186" spans="2:7" x14ac:dyDescent="0.45">
      <c r="B186" s="46">
        <v>3</v>
      </c>
      <c r="C186" s="46">
        <v>15</v>
      </c>
      <c r="D186" s="46" t="s">
        <v>221</v>
      </c>
      <c r="E186" s="46">
        <v>6</v>
      </c>
      <c r="F186" s="107">
        <v>1650</v>
      </c>
      <c r="G186" s="107" t="s">
        <v>217</v>
      </c>
    </row>
    <row r="187" spans="2:7" x14ac:dyDescent="0.45">
      <c r="B187" s="46">
        <v>3</v>
      </c>
      <c r="C187" s="46">
        <v>15</v>
      </c>
      <c r="D187" s="46" t="s">
        <v>221</v>
      </c>
      <c r="E187" s="46">
        <v>17</v>
      </c>
      <c r="F187" s="107">
        <v>12100</v>
      </c>
      <c r="G187" s="107" t="s">
        <v>217</v>
      </c>
    </row>
    <row r="188" spans="2:7" x14ac:dyDescent="0.45">
      <c r="B188" s="46">
        <v>3</v>
      </c>
      <c r="C188" s="46">
        <v>20</v>
      </c>
      <c r="D188" s="46" t="s">
        <v>226</v>
      </c>
      <c r="E188" s="46">
        <v>8</v>
      </c>
      <c r="F188" s="107">
        <v>6050</v>
      </c>
      <c r="G188" s="107" t="s">
        <v>217</v>
      </c>
    </row>
    <row r="189" spans="2:7" x14ac:dyDescent="0.45">
      <c r="B189" s="46">
        <v>3</v>
      </c>
      <c r="C189" s="46">
        <v>21</v>
      </c>
      <c r="D189" s="46" t="s">
        <v>221</v>
      </c>
      <c r="E189" s="46">
        <v>6</v>
      </c>
      <c r="F189" s="107">
        <v>2200</v>
      </c>
      <c r="G189" s="107" t="s">
        <v>217</v>
      </c>
    </row>
    <row r="190" spans="2:7" x14ac:dyDescent="0.45">
      <c r="B190" s="46">
        <v>3</v>
      </c>
      <c r="C190" s="46">
        <v>22</v>
      </c>
      <c r="D190" s="46" t="s">
        <v>221</v>
      </c>
      <c r="E190" s="46">
        <v>6</v>
      </c>
      <c r="F190" s="107">
        <v>1650</v>
      </c>
      <c r="G190" s="107" t="s">
        <v>217</v>
      </c>
    </row>
    <row r="191" spans="2:7" x14ac:dyDescent="0.45">
      <c r="B191" s="46">
        <v>3</v>
      </c>
      <c r="C191" s="46">
        <v>22</v>
      </c>
      <c r="D191" s="46" t="s">
        <v>226</v>
      </c>
      <c r="E191" s="46">
        <v>15</v>
      </c>
      <c r="F191" s="107">
        <v>12100</v>
      </c>
      <c r="G191" s="107" t="s">
        <v>217</v>
      </c>
    </row>
    <row r="192" spans="2:7" x14ac:dyDescent="0.45">
      <c r="B192" s="46">
        <v>3</v>
      </c>
      <c r="C192" s="46">
        <v>28</v>
      </c>
      <c r="D192" s="46" t="s">
        <v>226</v>
      </c>
      <c r="E192" s="46">
        <v>4</v>
      </c>
      <c r="F192" s="107">
        <v>2200</v>
      </c>
      <c r="G192" s="107" t="s">
        <v>217</v>
      </c>
    </row>
    <row r="193" spans="2:7" x14ac:dyDescent="0.45">
      <c r="B193" s="46">
        <v>3</v>
      </c>
      <c r="C193" s="46">
        <v>28</v>
      </c>
      <c r="D193" s="46" t="s">
        <v>221</v>
      </c>
      <c r="E193" s="46">
        <v>5</v>
      </c>
      <c r="F193" s="107">
        <v>2200</v>
      </c>
      <c r="G193" s="107" t="s">
        <v>217</v>
      </c>
    </row>
    <row r="194" spans="2:7" x14ac:dyDescent="0.45">
      <c r="B194" s="46">
        <v>3</v>
      </c>
      <c r="C194" s="46">
        <v>29</v>
      </c>
      <c r="D194" s="46" t="s">
        <v>221</v>
      </c>
      <c r="E194" s="46">
        <v>12</v>
      </c>
      <c r="F194" s="107">
        <v>5500</v>
      </c>
      <c r="G194" s="107" t="s">
        <v>217</v>
      </c>
    </row>
    <row r="195" spans="2:7" x14ac:dyDescent="0.45">
      <c r="B195" s="46">
        <v>3</v>
      </c>
      <c r="C195" s="46">
        <v>29</v>
      </c>
      <c r="D195" s="46" t="s">
        <v>221</v>
      </c>
      <c r="E195" s="46">
        <v>6</v>
      </c>
      <c r="F195" s="107">
        <v>1650</v>
      </c>
      <c r="G195" s="107" t="s">
        <v>217</v>
      </c>
    </row>
    <row r="196" spans="2:7" x14ac:dyDescent="0.45">
      <c r="B196" s="109"/>
      <c r="C196" s="109"/>
      <c r="D196" s="109"/>
      <c r="E196" s="110">
        <f>SUBTOTAL(9,E3:E195)</f>
        <v>1848</v>
      </c>
      <c r="F196" s="110">
        <f>SUBTOTAL(9,F3:F195)</f>
        <v>765050</v>
      </c>
      <c r="G196" s="110"/>
    </row>
  </sheetData>
  <autoFilter ref="B2:G195" xr:uid="{E1DD1AAE-872A-45C2-AAA0-7F4D27BEAD49}"/>
  <phoneticPr fontId="1"/>
  <pageMargins left="0.7" right="0.7" top="0.59166666666666667" bottom="0.75" header="0.3" footer="0.3"/>
  <pageSetup paperSize="9" orientation="portrait" r:id="rId1"/>
  <headerFoot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49C1-88B8-4A39-A966-63C7D95359AC}">
  <dimension ref="A1:E18"/>
  <sheetViews>
    <sheetView workbookViewId="0">
      <selection activeCell="O5" sqref="O5"/>
    </sheetView>
  </sheetViews>
  <sheetFormatPr defaultRowHeight="18" x14ac:dyDescent="0.45"/>
  <cols>
    <col min="1" max="1" width="4.8984375" customWidth="1"/>
    <col min="2" max="2" width="13.796875" customWidth="1"/>
    <col min="3" max="5" width="16.19921875" customWidth="1"/>
  </cols>
  <sheetData>
    <row r="1" spans="1:5" ht="19.8" x14ac:dyDescent="0.45">
      <c r="A1" s="111" t="s">
        <v>252</v>
      </c>
      <c r="B1" s="111"/>
      <c r="C1" s="111"/>
      <c r="D1" s="111"/>
      <c r="E1" s="111"/>
    </row>
    <row r="2" spans="1:5" ht="19.8" x14ac:dyDescent="0.45">
      <c r="A2" s="111"/>
      <c r="B2" s="111"/>
      <c r="C2" s="111"/>
      <c r="D2" s="111"/>
      <c r="E2" s="111"/>
    </row>
    <row r="3" spans="1:5" x14ac:dyDescent="0.45">
      <c r="A3" s="112" t="s">
        <v>132</v>
      </c>
      <c r="B3" s="112" t="s">
        <v>248</v>
      </c>
      <c r="C3" s="112" t="s">
        <v>125</v>
      </c>
      <c r="D3" s="112" t="s">
        <v>131</v>
      </c>
      <c r="E3" s="112" t="s">
        <v>123</v>
      </c>
    </row>
    <row r="4" spans="1:5" s="109" customFormat="1" x14ac:dyDescent="0.45">
      <c r="A4" s="112"/>
      <c r="B4" s="112"/>
      <c r="C4" s="112"/>
      <c r="D4" s="112"/>
      <c r="E4" s="112"/>
    </row>
    <row r="5" spans="1:5" s="109" customFormat="1" ht="24" customHeight="1" x14ac:dyDescent="0.45">
      <c r="A5" s="113">
        <v>4</v>
      </c>
      <c r="B5" s="114">
        <v>86417</v>
      </c>
      <c r="C5" s="114">
        <v>37608</v>
      </c>
      <c r="D5" s="114">
        <v>47877</v>
      </c>
      <c r="E5" s="114">
        <v>932</v>
      </c>
    </row>
    <row r="6" spans="1:5" s="109" customFormat="1" ht="24" customHeight="1" x14ac:dyDescent="0.45">
      <c r="A6" s="113">
        <v>5</v>
      </c>
      <c r="B6" s="114">
        <v>90952</v>
      </c>
      <c r="C6" s="114">
        <v>41691</v>
      </c>
      <c r="D6" s="114">
        <v>48260</v>
      </c>
      <c r="E6" s="114">
        <v>1001</v>
      </c>
    </row>
    <row r="7" spans="1:5" s="109" customFormat="1" ht="24" customHeight="1" x14ac:dyDescent="0.45">
      <c r="A7" s="113">
        <v>6</v>
      </c>
      <c r="B7" s="114">
        <v>91562</v>
      </c>
      <c r="C7" s="114">
        <v>39466</v>
      </c>
      <c r="D7" s="114">
        <v>51155</v>
      </c>
      <c r="E7" s="114">
        <v>941</v>
      </c>
    </row>
    <row r="8" spans="1:5" s="109" customFormat="1" ht="24" customHeight="1" x14ac:dyDescent="0.45">
      <c r="A8" s="113">
        <v>7</v>
      </c>
      <c r="B8" s="114">
        <v>107061</v>
      </c>
      <c r="C8" s="114">
        <v>52479</v>
      </c>
      <c r="D8" s="114">
        <v>53545</v>
      </c>
      <c r="E8" s="114">
        <v>1037</v>
      </c>
    </row>
    <row r="9" spans="1:5" s="109" customFormat="1" ht="24" customHeight="1" x14ac:dyDescent="0.45">
      <c r="A9" s="113">
        <v>8</v>
      </c>
      <c r="B9" s="114">
        <v>95161</v>
      </c>
      <c r="C9" s="114">
        <v>50319</v>
      </c>
      <c r="D9" s="114">
        <v>43918</v>
      </c>
      <c r="E9" s="114">
        <v>924</v>
      </c>
    </row>
    <row r="10" spans="1:5" s="109" customFormat="1" ht="24" customHeight="1" x14ac:dyDescent="0.45">
      <c r="A10" s="113">
        <v>9</v>
      </c>
      <c r="B10" s="114">
        <v>119790</v>
      </c>
      <c r="C10" s="114">
        <v>41235</v>
      </c>
      <c r="D10" s="114">
        <v>77623</v>
      </c>
      <c r="E10" s="114">
        <v>932</v>
      </c>
    </row>
    <row r="11" spans="1:5" s="109" customFormat="1" ht="24" customHeight="1" x14ac:dyDescent="0.45">
      <c r="A11" s="113">
        <v>10</v>
      </c>
      <c r="B11" s="114">
        <v>76482</v>
      </c>
      <c r="C11" s="114">
        <v>33858</v>
      </c>
      <c r="D11" s="114">
        <v>41710</v>
      </c>
      <c r="E11" s="114">
        <v>914</v>
      </c>
    </row>
    <row r="12" spans="1:5" ht="24" customHeight="1" x14ac:dyDescent="0.45">
      <c r="A12" s="113">
        <v>11</v>
      </c>
      <c r="B12" s="115">
        <v>61963</v>
      </c>
      <c r="C12" s="115">
        <v>33036</v>
      </c>
      <c r="D12" s="115">
        <v>27989</v>
      </c>
      <c r="E12" s="115">
        <v>938</v>
      </c>
    </row>
    <row r="13" spans="1:5" ht="24" customHeight="1" x14ac:dyDescent="0.45">
      <c r="A13" s="113">
        <v>12</v>
      </c>
      <c r="B13" s="115">
        <v>52643</v>
      </c>
      <c r="C13" s="115">
        <v>27552</v>
      </c>
      <c r="D13" s="115">
        <v>24180</v>
      </c>
      <c r="E13" s="115">
        <v>911</v>
      </c>
    </row>
    <row r="14" spans="1:5" ht="24" customHeight="1" x14ac:dyDescent="0.45">
      <c r="A14" s="113">
        <v>1</v>
      </c>
      <c r="B14" s="115">
        <v>76619</v>
      </c>
      <c r="C14" s="115">
        <v>54328</v>
      </c>
      <c r="D14" s="115">
        <v>21303</v>
      </c>
      <c r="E14" s="115">
        <v>988</v>
      </c>
    </row>
    <row r="15" spans="1:5" ht="24" customHeight="1" x14ac:dyDescent="0.45">
      <c r="A15" s="113">
        <v>2</v>
      </c>
      <c r="B15" s="115">
        <v>66354</v>
      </c>
      <c r="C15" s="115">
        <v>48538</v>
      </c>
      <c r="D15" s="115">
        <v>17009</v>
      </c>
      <c r="E15" s="115">
        <v>807</v>
      </c>
    </row>
    <row r="16" spans="1:5" ht="24" customHeight="1" x14ac:dyDescent="0.45">
      <c r="A16" s="113">
        <v>3</v>
      </c>
      <c r="B16" s="115">
        <v>64756</v>
      </c>
      <c r="C16" s="115">
        <v>46480</v>
      </c>
      <c r="D16" s="115">
        <v>17423</v>
      </c>
      <c r="E16" s="115">
        <v>853</v>
      </c>
    </row>
    <row r="17" spans="1:5" ht="24" customHeight="1" x14ac:dyDescent="0.45">
      <c r="A17" s="113" t="s">
        <v>28</v>
      </c>
      <c r="B17" s="115">
        <f>SUM(B5:B16)</f>
        <v>989760</v>
      </c>
      <c r="C17" s="115">
        <f t="shared" ref="C17:E17" si="0">SUM(C5:C16)</f>
        <v>506590</v>
      </c>
      <c r="D17" s="115">
        <f t="shared" si="0"/>
        <v>471992</v>
      </c>
      <c r="E17" s="115">
        <f t="shared" si="0"/>
        <v>11178</v>
      </c>
    </row>
    <row r="18" spans="1:5" s="109" customFormat="1" x14ac:dyDescent="0.45">
      <c r="A18"/>
      <c r="B18" s="116"/>
      <c r="C18" s="116"/>
      <c r="D18" s="116"/>
      <c r="E18" s="116"/>
    </row>
  </sheetData>
  <mergeCells count="5">
    <mergeCell ref="A3:A4"/>
    <mergeCell ref="B3:B4"/>
    <mergeCell ref="C3:C4"/>
    <mergeCell ref="D3:D4"/>
    <mergeCell ref="E3:E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76CEE-73AD-4129-9FE1-860099E3108F}">
  <dimension ref="A1:D9"/>
  <sheetViews>
    <sheetView tabSelected="1" workbookViewId="0">
      <selection activeCell="A2" sqref="A2"/>
    </sheetView>
  </sheetViews>
  <sheetFormatPr defaultRowHeight="18" x14ac:dyDescent="0.45"/>
  <cols>
    <col min="1" max="1" width="4.5" customWidth="1"/>
    <col min="2" max="2" width="26.09765625" bestFit="1" customWidth="1"/>
    <col min="3" max="3" width="20.19921875" bestFit="1" customWidth="1"/>
  </cols>
  <sheetData>
    <row r="1" spans="1:4" x14ac:dyDescent="0.45">
      <c r="A1" t="s">
        <v>269</v>
      </c>
    </row>
    <row r="3" spans="1:4" x14ac:dyDescent="0.45">
      <c r="A3" s="45" t="s">
        <v>253</v>
      </c>
      <c r="B3" s="45" t="s">
        <v>254</v>
      </c>
      <c r="C3" s="45" t="s">
        <v>255</v>
      </c>
      <c r="D3" s="45" t="s">
        <v>29</v>
      </c>
    </row>
    <row r="4" spans="1:4" x14ac:dyDescent="0.45">
      <c r="A4" s="45">
        <v>1</v>
      </c>
      <c r="B4" s="45" t="s">
        <v>256</v>
      </c>
      <c r="C4" s="45" t="s">
        <v>257</v>
      </c>
      <c r="D4" s="45"/>
    </row>
    <row r="5" spans="1:4" x14ac:dyDescent="0.45">
      <c r="A5" s="45">
        <v>2</v>
      </c>
      <c r="B5" s="45" t="s">
        <v>258</v>
      </c>
      <c r="C5" s="45" t="s">
        <v>259</v>
      </c>
      <c r="D5" s="45"/>
    </row>
    <row r="6" spans="1:4" x14ac:dyDescent="0.45">
      <c r="A6" s="45">
        <v>3</v>
      </c>
      <c r="B6" s="45" t="s">
        <v>260</v>
      </c>
      <c r="C6" s="45" t="s">
        <v>261</v>
      </c>
      <c r="D6" s="45"/>
    </row>
    <row r="7" spans="1:4" x14ac:dyDescent="0.45">
      <c r="A7" s="45">
        <v>4</v>
      </c>
      <c r="B7" s="45" t="s">
        <v>262</v>
      </c>
      <c r="C7" s="45" t="s">
        <v>263</v>
      </c>
      <c r="D7" s="45" t="s">
        <v>264</v>
      </c>
    </row>
    <row r="8" spans="1:4" x14ac:dyDescent="0.45">
      <c r="A8" s="45">
        <v>5</v>
      </c>
      <c r="B8" s="45" t="s">
        <v>265</v>
      </c>
      <c r="C8" s="45" t="s">
        <v>266</v>
      </c>
      <c r="D8" s="45"/>
    </row>
    <row r="9" spans="1:4" x14ac:dyDescent="0.45">
      <c r="A9" s="45">
        <v>6</v>
      </c>
      <c r="B9" s="45" t="s">
        <v>267</v>
      </c>
      <c r="C9" s="45" t="s">
        <v>268</v>
      </c>
      <c r="D9" s="4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①収支状況</vt:lpstr>
      <vt:lpstr>②利用状況</vt:lpstr>
      <vt:lpstr>③R8上半期収支見込</vt:lpstr>
      <vt:lpstr>④R8利用実績</vt:lpstr>
      <vt:lpstr>⑤過年度収支状況</vt:lpstr>
      <vt:lpstr>⑥R7管理センター利用収支台帳</vt:lpstr>
      <vt:lpstr>⑦R7みやまグラウンド利用収支台帳</vt:lpstr>
      <vt:lpstr>⑧R7寄テニスコート利用収支台帳</vt:lpstr>
      <vt:lpstr>⑨R7電気料金実績</vt:lpstr>
      <vt:lpstr>⑩各種委託契約等一覧</vt:lpstr>
      <vt:lpstr>⑤過年度収支状況!Print_Area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</dc:creator>
  <cp:lastModifiedBy>大澤 拡</cp:lastModifiedBy>
  <cp:lastPrinted>2026-10-13T06:08:49Z</cp:lastPrinted>
  <dcterms:created xsi:type="dcterms:W3CDTF">2021-04-15T05:48:08Z</dcterms:created>
  <dcterms:modified xsi:type="dcterms:W3CDTF">2026-10-13T06:08:50Z</dcterms:modified>
</cp:coreProperties>
</file>